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nau\Documents\Dell M4800 new backup\1. RegressIt\00000. FINAL VERSIONS FOR WEB SITE\2. FINAL DATA\Fish\FISH CATCH FINAL MODELS\"/>
    </mc:Choice>
  </mc:AlternateContent>
  <bookViews>
    <workbookView xWindow="0" yWindow="0" windowWidth="28815" windowHeight="15180"/>
  </bookViews>
  <sheets>
    <sheet name="fishdata" sheetId="1" r:id="rId1"/>
    <sheet name="notes" sheetId="62" r:id="rId2"/>
    <sheet name="Stats 1" sheetId="4" r:id="rId3"/>
    <sheet name="Stats 2" sheetId="23" r:id="rId4"/>
    <sheet name="Model 1" sheetId="25" r:id="rId5"/>
    <sheet name="Model 2" sheetId="34" r:id="rId6"/>
    <sheet name="Model 3" sheetId="41" r:id="rId7"/>
    <sheet name="Model 4" sheetId="48" r:id="rId8"/>
    <sheet name="Model 5" sheetId="55" r:id="rId9"/>
    <sheet name="Model Summaries" sheetId="32" r:id="rId10"/>
    <sheet name="source" sheetId="2" r:id="rId11"/>
    <sheet name="original data" sheetId="3" r:id="rId12"/>
  </sheets>
  <definedNames>
    <definedName name="___autoF" localSheetId="4" hidden="1">0</definedName>
    <definedName name="___autoF" localSheetId="5" hidden="1">0</definedName>
    <definedName name="___autoF" localSheetId="6" hidden="1">0</definedName>
    <definedName name="___autoF" localSheetId="7" hidden="1">0</definedName>
    <definedName name="___autoF" localSheetId="8" hidden="1">0</definedName>
    <definedName name="___gFirst" localSheetId="2" hidden="1">Weight_g</definedName>
    <definedName name="___gFirst" localSheetId="3" hidden="1">Weight_g.Ln</definedName>
    <definedName name="___gSet" localSheetId="2" hidden="1">11200</definedName>
    <definedName name="___gSet" localSheetId="3" hidden="1">11200</definedName>
    <definedName name="___rsumm___Weight_g" localSheetId="9" hidden="1">'Model Summaries'!$A$32</definedName>
    <definedName name="___rsumm___Weight_g.Ln" localSheetId="9" hidden="1">'Model Summaries'!$A$3</definedName>
    <definedName name="__nSelect_" hidden="1">0</definedName>
    <definedName name="FirstForecastRow" localSheetId="4" hidden="1">-1</definedName>
    <definedName name="FirstForecastRow" localSheetId="5" hidden="1">-1</definedName>
    <definedName name="FirstForecastRow" localSheetId="6" hidden="1">-1</definedName>
    <definedName name="FirstForecastRow" localSheetId="7" hidden="1">-1</definedName>
    <definedName name="FirstForecastRow" localSheetId="8" hidden="1">-1</definedName>
    <definedName name="Height_pct">fishdata!$R$2:$R$160</definedName>
    <definedName name="Height_pct.Ln">fishdata!$S$2:$S$160</definedName>
    <definedName name="LastAnalysisModel" hidden="1">"Stats 2"</definedName>
    <definedName name="Length_cm">fishdata!$P$2:$P$160</definedName>
    <definedName name="Length_cm.Ln">fishdata!$Q$2:$Q$160</definedName>
    <definedName name="Name">fishdata!$B$2:$B$160</definedName>
    <definedName name="nDataAnalysis" hidden="1">2</definedName>
    <definedName name="nRegMod" hidden="1">5</definedName>
    <definedName name="OKtoForecast" hidden="1">1</definedName>
    <definedName name="Row">fishdata!$A$2:$A$160</definedName>
    <definedName name="Species">fishdata!$C$2:$C$160</definedName>
    <definedName name="Species.Eq.1">fishdata!$D$2:$D$160</definedName>
    <definedName name="Species.Eq.2">fishdata!$E$2:$E$160</definedName>
    <definedName name="Species.Eq.3">fishdata!$F$2:$F$160</definedName>
    <definedName name="Species.Eq.4">fishdata!$G$2:$G$160</definedName>
    <definedName name="Species.Eq.5">fishdata!$H$2:$H$160</definedName>
    <definedName name="Species.Eq.6">fishdata!$I$2:$I$160</definedName>
    <definedName name="Species.Eq.7">fishdata!$J$2:$J$160</definedName>
    <definedName name="Weight_g">fishdata!$K$2:$K$160</definedName>
    <definedName name="Weight_g.Ln">fishdata!$L$2:$L$160</definedName>
    <definedName name="Weight_g.Ln.Model.4">fishdata!$M$2:$M$160</definedName>
    <definedName name="Weight_g.Ln.Model.4.Exp">fishdata!$N$2:$N$160</definedName>
    <definedName name="Weight_g.Ln.Model.4.Resid">fishdata!$O$2:$O$160</definedName>
    <definedName name="Width_pct">fishdata!$T$2:$T$160</definedName>
    <definedName name="Width_pct.Ln">fishdata!$U$2:$U$160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1" l="1"/>
  <c r="E3" i="1"/>
  <c r="F3" i="1"/>
  <c r="G3" i="1"/>
  <c r="H3" i="1"/>
  <c r="I3" i="1"/>
  <c r="J3" i="1"/>
  <c r="D4" i="1"/>
  <c r="E4" i="1"/>
  <c r="F4" i="1"/>
  <c r="G4" i="1"/>
  <c r="H4" i="1"/>
  <c r="I4" i="1"/>
  <c r="J4" i="1"/>
  <c r="D5" i="1"/>
  <c r="E5" i="1"/>
  <c r="F5" i="1"/>
  <c r="G5" i="1"/>
  <c r="H5" i="1"/>
  <c r="I5" i="1"/>
  <c r="J5" i="1"/>
  <c r="D6" i="1"/>
  <c r="E6" i="1"/>
  <c r="F6" i="1"/>
  <c r="G6" i="1"/>
  <c r="H6" i="1"/>
  <c r="I6" i="1"/>
  <c r="J6" i="1"/>
  <c r="D7" i="1"/>
  <c r="E7" i="1"/>
  <c r="F7" i="1"/>
  <c r="G7" i="1"/>
  <c r="H7" i="1"/>
  <c r="I7" i="1"/>
  <c r="J7" i="1"/>
  <c r="D8" i="1"/>
  <c r="E8" i="1"/>
  <c r="F8" i="1"/>
  <c r="G8" i="1"/>
  <c r="H8" i="1"/>
  <c r="I8" i="1"/>
  <c r="J8" i="1"/>
  <c r="D9" i="1"/>
  <c r="E9" i="1"/>
  <c r="F9" i="1"/>
  <c r="G9" i="1"/>
  <c r="H9" i="1"/>
  <c r="I9" i="1"/>
  <c r="J9" i="1"/>
  <c r="D10" i="1"/>
  <c r="E10" i="1"/>
  <c r="F10" i="1"/>
  <c r="G10" i="1"/>
  <c r="H10" i="1"/>
  <c r="I10" i="1"/>
  <c r="J10" i="1"/>
  <c r="D11" i="1"/>
  <c r="E11" i="1"/>
  <c r="F11" i="1"/>
  <c r="G11" i="1"/>
  <c r="H11" i="1"/>
  <c r="I11" i="1"/>
  <c r="J11" i="1"/>
  <c r="D12" i="1"/>
  <c r="E12" i="1"/>
  <c r="F12" i="1"/>
  <c r="G12" i="1"/>
  <c r="H12" i="1"/>
  <c r="I12" i="1"/>
  <c r="J12" i="1"/>
  <c r="D13" i="1"/>
  <c r="E13" i="1"/>
  <c r="F13" i="1"/>
  <c r="G13" i="1"/>
  <c r="H13" i="1"/>
  <c r="I13" i="1"/>
  <c r="J13" i="1"/>
  <c r="D14" i="1"/>
  <c r="E14" i="1"/>
  <c r="F14" i="1"/>
  <c r="G14" i="1"/>
  <c r="H14" i="1"/>
  <c r="I14" i="1"/>
  <c r="J14" i="1"/>
  <c r="D15" i="1"/>
  <c r="E15" i="1"/>
  <c r="F15" i="1"/>
  <c r="G15" i="1"/>
  <c r="H15" i="1"/>
  <c r="I15" i="1"/>
  <c r="J15" i="1"/>
  <c r="D16" i="1"/>
  <c r="E16" i="1"/>
  <c r="F16" i="1"/>
  <c r="G16" i="1"/>
  <c r="H16" i="1"/>
  <c r="I16" i="1"/>
  <c r="J16" i="1"/>
  <c r="D17" i="1"/>
  <c r="E17" i="1"/>
  <c r="F17" i="1"/>
  <c r="G17" i="1"/>
  <c r="H17" i="1"/>
  <c r="I17" i="1"/>
  <c r="J17" i="1"/>
  <c r="D18" i="1"/>
  <c r="E18" i="1"/>
  <c r="F18" i="1"/>
  <c r="G18" i="1"/>
  <c r="H18" i="1"/>
  <c r="I18" i="1"/>
  <c r="J18" i="1"/>
  <c r="D19" i="1"/>
  <c r="E19" i="1"/>
  <c r="F19" i="1"/>
  <c r="G19" i="1"/>
  <c r="H19" i="1"/>
  <c r="I19" i="1"/>
  <c r="J19" i="1"/>
  <c r="D20" i="1"/>
  <c r="E20" i="1"/>
  <c r="F20" i="1"/>
  <c r="G20" i="1"/>
  <c r="H20" i="1"/>
  <c r="I20" i="1"/>
  <c r="J20" i="1"/>
  <c r="D21" i="1"/>
  <c r="E21" i="1"/>
  <c r="F21" i="1"/>
  <c r="G21" i="1"/>
  <c r="H21" i="1"/>
  <c r="I21" i="1"/>
  <c r="J21" i="1"/>
  <c r="D22" i="1"/>
  <c r="E22" i="1"/>
  <c r="F22" i="1"/>
  <c r="G22" i="1"/>
  <c r="H22" i="1"/>
  <c r="I22" i="1"/>
  <c r="J22" i="1"/>
  <c r="D23" i="1"/>
  <c r="E23" i="1"/>
  <c r="F23" i="1"/>
  <c r="G23" i="1"/>
  <c r="H23" i="1"/>
  <c r="I23" i="1"/>
  <c r="J23" i="1"/>
  <c r="D24" i="1"/>
  <c r="E24" i="1"/>
  <c r="F24" i="1"/>
  <c r="G24" i="1"/>
  <c r="H24" i="1"/>
  <c r="I24" i="1"/>
  <c r="J24" i="1"/>
  <c r="D25" i="1"/>
  <c r="E25" i="1"/>
  <c r="F25" i="1"/>
  <c r="G25" i="1"/>
  <c r="H25" i="1"/>
  <c r="I25" i="1"/>
  <c r="J25" i="1"/>
  <c r="D26" i="1"/>
  <c r="E26" i="1"/>
  <c r="F26" i="1"/>
  <c r="G26" i="1"/>
  <c r="H26" i="1"/>
  <c r="I26" i="1"/>
  <c r="J26" i="1"/>
  <c r="D27" i="1"/>
  <c r="E27" i="1"/>
  <c r="F27" i="1"/>
  <c r="G27" i="1"/>
  <c r="H27" i="1"/>
  <c r="I27" i="1"/>
  <c r="J27" i="1"/>
  <c r="D28" i="1"/>
  <c r="E28" i="1"/>
  <c r="F28" i="1"/>
  <c r="G28" i="1"/>
  <c r="H28" i="1"/>
  <c r="I28" i="1"/>
  <c r="J28" i="1"/>
  <c r="D29" i="1"/>
  <c r="E29" i="1"/>
  <c r="F29" i="1"/>
  <c r="G29" i="1"/>
  <c r="H29" i="1"/>
  <c r="I29" i="1"/>
  <c r="J29" i="1"/>
  <c r="D30" i="1"/>
  <c r="E30" i="1"/>
  <c r="F30" i="1"/>
  <c r="G30" i="1"/>
  <c r="H30" i="1"/>
  <c r="I30" i="1"/>
  <c r="J30" i="1"/>
  <c r="D31" i="1"/>
  <c r="E31" i="1"/>
  <c r="F31" i="1"/>
  <c r="G31" i="1"/>
  <c r="H31" i="1"/>
  <c r="I31" i="1"/>
  <c r="J31" i="1"/>
  <c r="D32" i="1"/>
  <c r="E32" i="1"/>
  <c r="F32" i="1"/>
  <c r="G32" i="1"/>
  <c r="H32" i="1"/>
  <c r="I32" i="1"/>
  <c r="J32" i="1"/>
  <c r="D33" i="1"/>
  <c r="E33" i="1"/>
  <c r="F33" i="1"/>
  <c r="G33" i="1"/>
  <c r="H33" i="1"/>
  <c r="I33" i="1"/>
  <c r="J33" i="1"/>
  <c r="D34" i="1"/>
  <c r="E34" i="1"/>
  <c r="F34" i="1"/>
  <c r="G34" i="1"/>
  <c r="H34" i="1"/>
  <c r="I34" i="1"/>
  <c r="J34" i="1"/>
  <c r="D35" i="1"/>
  <c r="E35" i="1"/>
  <c r="F35" i="1"/>
  <c r="G35" i="1"/>
  <c r="H35" i="1"/>
  <c r="I35" i="1"/>
  <c r="J35" i="1"/>
  <c r="D36" i="1"/>
  <c r="E36" i="1"/>
  <c r="F36" i="1"/>
  <c r="G36" i="1"/>
  <c r="H36" i="1"/>
  <c r="I36" i="1"/>
  <c r="J36" i="1"/>
  <c r="D37" i="1"/>
  <c r="E37" i="1"/>
  <c r="F37" i="1"/>
  <c r="G37" i="1"/>
  <c r="H37" i="1"/>
  <c r="I37" i="1"/>
  <c r="J37" i="1"/>
  <c r="D38" i="1"/>
  <c r="E38" i="1"/>
  <c r="F38" i="1"/>
  <c r="G38" i="1"/>
  <c r="H38" i="1"/>
  <c r="I38" i="1"/>
  <c r="J38" i="1"/>
  <c r="D39" i="1"/>
  <c r="E39" i="1"/>
  <c r="F39" i="1"/>
  <c r="G39" i="1"/>
  <c r="H39" i="1"/>
  <c r="I39" i="1"/>
  <c r="J39" i="1"/>
  <c r="D40" i="1"/>
  <c r="E40" i="1"/>
  <c r="F40" i="1"/>
  <c r="G40" i="1"/>
  <c r="H40" i="1"/>
  <c r="I40" i="1"/>
  <c r="J40" i="1"/>
  <c r="D41" i="1"/>
  <c r="E41" i="1"/>
  <c r="F41" i="1"/>
  <c r="G41" i="1"/>
  <c r="H41" i="1"/>
  <c r="I41" i="1"/>
  <c r="J41" i="1"/>
  <c r="D42" i="1"/>
  <c r="E42" i="1"/>
  <c r="F42" i="1"/>
  <c r="G42" i="1"/>
  <c r="H42" i="1"/>
  <c r="I42" i="1"/>
  <c r="J42" i="1"/>
  <c r="D43" i="1"/>
  <c r="E43" i="1"/>
  <c r="F43" i="1"/>
  <c r="G43" i="1"/>
  <c r="H43" i="1"/>
  <c r="I43" i="1"/>
  <c r="J43" i="1"/>
  <c r="D44" i="1"/>
  <c r="E44" i="1"/>
  <c r="F44" i="1"/>
  <c r="G44" i="1"/>
  <c r="H44" i="1"/>
  <c r="I44" i="1"/>
  <c r="J44" i="1"/>
  <c r="D45" i="1"/>
  <c r="E45" i="1"/>
  <c r="F45" i="1"/>
  <c r="G45" i="1"/>
  <c r="H45" i="1"/>
  <c r="I45" i="1"/>
  <c r="J45" i="1"/>
  <c r="D46" i="1"/>
  <c r="E46" i="1"/>
  <c r="F46" i="1"/>
  <c r="G46" i="1"/>
  <c r="H46" i="1"/>
  <c r="I46" i="1"/>
  <c r="J46" i="1"/>
  <c r="D47" i="1"/>
  <c r="E47" i="1"/>
  <c r="F47" i="1"/>
  <c r="G47" i="1"/>
  <c r="H47" i="1"/>
  <c r="I47" i="1"/>
  <c r="J47" i="1"/>
  <c r="D48" i="1"/>
  <c r="E48" i="1"/>
  <c r="F48" i="1"/>
  <c r="G48" i="1"/>
  <c r="H48" i="1"/>
  <c r="I48" i="1"/>
  <c r="J48" i="1"/>
  <c r="D49" i="1"/>
  <c r="E49" i="1"/>
  <c r="F49" i="1"/>
  <c r="G49" i="1"/>
  <c r="H49" i="1"/>
  <c r="I49" i="1"/>
  <c r="J49" i="1"/>
  <c r="D50" i="1"/>
  <c r="E50" i="1"/>
  <c r="F50" i="1"/>
  <c r="G50" i="1"/>
  <c r="H50" i="1"/>
  <c r="I50" i="1"/>
  <c r="J50" i="1"/>
  <c r="D51" i="1"/>
  <c r="E51" i="1"/>
  <c r="F51" i="1"/>
  <c r="G51" i="1"/>
  <c r="H51" i="1"/>
  <c r="I51" i="1"/>
  <c r="J51" i="1"/>
  <c r="D52" i="1"/>
  <c r="E52" i="1"/>
  <c r="F52" i="1"/>
  <c r="G52" i="1"/>
  <c r="H52" i="1"/>
  <c r="I52" i="1"/>
  <c r="J52" i="1"/>
  <c r="D53" i="1"/>
  <c r="E53" i="1"/>
  <c r="F53" i="1"/>
  <c r="G53" i="1"/>
  <c r="H53" i="1"/>
  <c r="I53" i="1"/>
  <c r="J53" i="1"/>
  <c r="D54" i="1"/>
  <c r="E54" i="1"/>
  <c r="F54" i="1"/>
  <c r="G54" i="1"/>
  <c r="H54" i="1"/>
  <c r="I54" i="1"/>
  <c r="J54" i="1"/>
  <c r="D55" i="1"/>
  <c r="E55" i="1"/>
  <c r="F55" i="1"/>
  <c r="G55" i="1"/>
  <c r="H55" i="1"/>
  <c r="I55" i="1"/>
  <c r="J55" i="1"/>
  <c r="D56" i="1"/>
  <c r="E56" i="1"/>
  <c r="F56" i="1"/>
  <c r="G56" i="1"/>
  <c r="H56" i="1"/>
  <c r="I56" i="1"/>
  <c r="J56" i="1"/>
  <c r="D57" i="1"/>
  <c r="E57" i="1"/>
  <c r="F57" i="1"/>
  <c r="G57" i="1"/>
  <c r="H57" i="1"/>
  <c r="I57" i="1"/>
  <c r="J57" i="1"/>
  <c r="D58" i="1"/>
  <c r="E58" i="1"/>
  <c r="F58" i="1"/>
  <c r="G58" i="1"/>
  <c r="H58" i="1"/>
  <c r="I58" i="1"/>
  <c r="J58" i="1"/>
  <c r="D59" i="1"/>
  <c r="E59" i="1"/>
  <c r="F59" i="1"/>
  <c r="G59" i="1"/>
  <c r="H59" i="1"/>
  <c r="I59" i="1"/>
  <c r="J59" i="1"/>
  <c r="D60" i="1"/>
  <c r="E60" i="1"/>
  <c r="F60" i="1"/>
  <c r="G60" i="1"/>
  <c r="H60" i="1"/>
  <c r="I60" i="1"/>
  <c r="J60" i="1"/>
  <c r="D61" i="1"/>
  <c r="E61" i="1"/>
  <c r="F61" i="1"/>
  <c r="G61" i="1"/>
  <c r="H61" i="1"/>
  <c r="I61" i="1"/>
  <c r="J61" i="1"/>
  <c r="D62" i="1"/>
  <c r="E62" i="1"/>
  <c r="F62" i="1"/>
  <c r="G62" i="1"/>
  <c r="H62" i="1"/>
  <c r="I62" i="1"/>
  <c r="J62" i="1"/>
  <c r="D63" i="1"/>
  <c r="E63" i="1"/>
  <c r="F63" i="1"/>
  <c r="G63" i="1"/>
  <c r="H63" i="1"/>
  <c r="I63" i="1"/>
  <c r="J63" i="1"/>
  <c r="D64" i="1"/>
  <c r="E64" i="1"/>
  <c r="F64" i="1"/>
  <c r="G64" i="1"/>
  <c r="H64" i="1"/>
  <c r="I64" i="1"/>
  <c r="J64" i="1"/>
  <c r="D65" i="1"/>
  <c r="E65" i="1"/>
  <c r="F65" i="1"/>
  <c r="G65" i="1"/>
  <c r="H65" i="1"/>
  <c r="I65" i="1"/>
  <c r="J65" i="1"/>
  <c r="D66" i="1"/>
  <c r="E66" i="1"/>
  <c r="F66" i="1"/>
  <c r="G66" i="1"/>
  <c r="H66" i="1"/>
  <c r="I66" i="1"/>
  <c r="J66" i="1"/>
  <c r="D67" i="1"/>
  <c r="E67" i="1"/>
  <c r="F67" i="1"/>
  <c r="G67" i="1"/>
  <c r="H67" i="1"/>
  <c r="I67" i="1"/>
  <c r="J67" i="1"/>
  <c r="D68" i="1"/>
  <c r="E68" i="1"/>
  <c r="F68" i="1"/>
  <c r="G68" i="1"/>
  <c r="H68" i="1"/>
  <c r="I68" i="1"/>
  <c r="J68" i="1"/>
  <c r="D69" i="1"/>
  <c r="E69" i="1"/>
  <c r="F69" i="1"/>
  <c r="G69" i="1"/>
  <c r="H69" i="1"/>
  <c r="I69" i="1"/>
  <c r="J69" i="1"/>
  <c r="D70" i="1"/>
  <c r="E70" i="1"/>
  <c r="F70" i="1"/>
  <c r="G70" i="1"/>
  <c r="H70" i="1"/>
  <c r="I70" i="1"/>
  <c r="J70" i="1"/>
  <c r="D71" i="1"/>
  <c r="E71" i="1"/>
  <c r="F71" i="1"/>
  <c r="G71" i="1"/>
  <c r="H71" i="1"/>
  <c r="I71" i="1"/>
  <c r="J71" i="1"/>
  <c r="D72" i="1"/>
  <c r="E72" i="1"/>
  <c r="F72" i="1"/>
  <c r="G72" i="1"/>
  <c r="H72" i="1"/>
  <c r="I72" i="1"/>
  <c r="J72" i="1"/>
  <c r="D73" i="1"/>
  <c r="E73" i="1"/>
  <c r="F73" i="1"/>
  <c r="G73" i="1"/>
  <c r="H73" i="1"/>
  <c r="I73" i="1"/>
  <c r="J73" i="1"/>
  <c r="D74" i="1"/>
  <c r="E74" i="1"/>
  <c r="F74" i="1"/>
  <c r="G74" i="1"/>
  <c r="H74" i="1"/>
  <c r="I74" i="1"/>
  <c r="J74" i="1"/>
  <c r="D75" i="1"/>
  <c r="E75" i="1"/>
  <c r="F75" i="1"/>
  <c r="G75" i="1"/>
  <c r="H75" i="1"/>
  <c r="I75" i="1"/>
  <c r="J75" i="1"/>
  <c r="D76" i="1"/>
  <c r="E76" i="1"/>
  <c r="F76" i="1"/>
  <c r="G76" i="1"/>
  <c r="H76" i="1"/>
  <c r="I76" i="1"/>
  <c r="J76" i="1"/>
  <c r="D77" i="1"/>
  <c r="E77" i="1"/>
  <c r="F77" i="1"/>
  <c r="G77" i="1"/>
  <c r="H77" i="1"/>
  <c r="I77" i="1"/>
  <c r="J77" i="1"/>
  <c r="D78" i="1"/>
  <c r="E78" i="1"/>
  <c r="F78" i="1"/>
  <c r="G78" i="1"/>
  <c r="H78" i="1"/>
  <c r="I78" i="1"/>
  <c r="J78" i="1"/>
  <c r="D79" i="1"/>
  <c r="E79" i="1"/>
  <c r="F79" i="1"/>
  <c r="G79" i="1"/>
  <c r="H79" i="1"/>
  <c r="I79" i="1"/>
  <c r="J79" i="1"/>
  <c r="D80" i="1"/>
  <c r="E80" i="1"/>
  <c r="F80" i="1"/>
  <c r="G80" i="1"/>
  <c r="H80" i="1"/>
  <c r="I80" i="1"/>
  <c r="J80" i="1"/>
  <c r="D81" i="1"/>
  <c r="E81" i="1"/>
  <c r="F81" i="1"/>
  <c r="G81" i="1"/>
  <c r="H81" i="1"/>
  <c r="I81" i="1"/>
  <c r="J81" i="1"/>
  <c r="D82" i="1"/>
  <c r="E82" i="1"/>
  <c r="F82" i="1"/>
  <c r="G82" i="1"/>
  <c r="H82" i="1"/>
  <c r="I82" i="1"/>
  <c r="J82" i="1"/>
  <c r="D83" i="1"/>
  <c r="E83" i="1"/>
  <c r="F83" i="1"/>
  <c r="G83" i="1"/>
  <c r="H83" i="1"/>
  <c r="I83" i="1"/>
  <c r="J83" i="1"/>
  <c r="D84" i="1"/>
  <c r="E84" i="1"/>
  <c r="F84" i="1"/>
  <c r="G84" i="1"/>
  <c r="H84" i="1"/>
  <c r="I84" i="1"/>
  <c r="J84" i="1"/>
  <c r="D85" i="1"/>
  <c r="E85" i="1"/>
  <c r="F85" i="1"/>
  <c r="G85" i="1"/>
  <c r="H85" i="1"/>
  <c r="I85" i="1"/>
  <c r="J85" i="1"/>
  <c r="D86" i="1"/>
  <c r="E86" i="1"/>
  <c r="F86" i="1"/>
  <c r="G86" i="1"/>
  <c r="H86" i="1"/>
  <c r="I86" i="1"/>
  <c r="J86" i="1"/>
  <c r="D87" i="1"/>
  <c r="E87" i="1"/>
  <c r="F87" i="1"/>
  <c r="G87" i="1"/>
  <c r="H87" i="1"/>
  <c r="I87" i="1"/>
  <c r="J87" i="1"/>
  <c r="D88" i="1"/>
  <c r="E88" i="1"/>
  <c r="F88" i="1"/>
  <c r="G88" i="1"/>
  <c r="H88" i="1"/>
  <c r="I88" i="1"/>
  <c r="J88" i="1"/>
  <c r="D89" i="1"/>
  <c r="E89" i="1"/>
  <c r="F89" i="1"/>
  <c r="G89" i="1"/>
  <c r="H89" i="1"/>
  <c r="I89" i="1"/>
  <c r="J89" i="1"/>
  <c r="D90" i="1"/>
  <c r="E90" i="1"/>
  <c r="F90" i="1"/>
  <c r="G90" i="1"/>
  <c r="H90" i="1"/>
  <c r="I90" i="1"/>
  <c r="J90" i="1"/>
  <c r="D91" i="1"/>
  <c r="E91" i="1"/>
  <c r="F91" i="1"/>
  <c r="G91" i="1"/>
  <c r="H91" i="1"/>
  <c r="I91" i="1"/>
  <c r="J91" i="1"/>
  <c r="D92" i="1"/>
  <c r="E92" i="1"/>
  <c r="F92" i="1"/>
  <c r="G92" i="1"/>
  <c r="H92" i="1"/>
  <c r="I92" i="1"/>
  <c r="J92" i="1"/>
  <c r="D93" i="1"/>
  <c r="E93" i="1"/>
  <c r="F93" i="1"/>
  <c r="G93" i="1"/>
  <c r="H93" i="1"/>
  <c r="I93" i="1"/>
  <c r="J93" i="1"/>
  <c r="D94" i="1"/>
  <c r="E94" i="1"/>
  <c r="F94" i="1"/>
  <c r="G94" i="1"/>
  <c r="H94" i="1"/>
  <c r="I94" i="1"/>
  <c r="J94" i="1"/>
  <c r="D95" i="1"/>
  <c r="E95" i="1"/>
  <c r="F95" i="1"/>
  <c r="G95" i="1"/>
  <c r="H95" i="1"/>
  <c r="I95" i="1"/>
  <c r="J95" i="1"/>
  <c r="D96" i="1"/>
  <c r="E96" i="1"/>
  <c r="F96" i="1"/>
  <c r="G96" i="1"/>
  <c r="H96" i="1"/>
  <c r="I96" i="1"/>
  <c r="J96" i="1"/>
  <c r="D97" i="1"/>
  <c r="E97" i="1"/>
  <c r="F97" i="1"/>
  <c r="G97" i="1"/>
  <c r="H97" i="1"/>
  <c r="I97" i="1"/>
  <c r="J97" i="1"/>
  <c r="D98" i="1"/>
  <c r="E98" i="1"/>
  <c r="F98" i="1"/>
  <c r="G98" i="1"/>
  <c r="H98" i="1"/>
  <c r="I98" i="1"/>
  <c r="J98" i="1"/>
  <c r="D99" i="1"/>
  <c r="E99" i="1"/>
  <c r="F99" i="1"/>
  <c r="G99" i="1"/>
  <c r="H99" i="1"/>
  <c r="I99" i="1"/>
  <c r="J99" i="1"/>
  <c r="D100" i="1"/>
  <c r="E100" i="1"/>
  <c r="F100" i="1"/>
  <c r="G100" i="1"/>
  <c r="H100" i="1"/>
  <c r="I100" i="1"/>
  <c r="J100" i="1"/>
  <c r="D101" i="1"/>
  <c r="E101" i="1"/>
  <c r="F101" i="1"/>
  <c r="G101" i="1"/>
  <c r="H101" i="1"/>
  <c r="I101" i="1"/>
  <c r="J101" i="1"/>
  <c r="D102" i="1"/>
  <c r="E102" i="1"/>
  <c r="F102" i="1"/>
  <c r="G102" i="1"/>
  <c r="H102" i="1"/>
  <c r="I102" i="1"/>
  <c r="J102" i="1"/>
  <c r="D103" i="1"/>
  <c r="E103" i="1"/>
  <c r="F103" i="1"/>
  <c r="G103" i="1"/>
  <c r="H103" i="1"/>
  <c r="I103" i="1"/>
  <c r="J103" i="1"/>
  <c r="D104" i="1"/>
  <c r="E104" i="1"/>
  <c r="F104" i="1"/>
  <c r="G104" i="1"/>
  <c r="H104" i="1"/>
  <c r="I104" i="1"/>
  <c r="J104" i="1"/>
  <c r="D105" i="1"/>
  <c r="E105" i="1"/>
  <c r="F105" i="1"/>
  <c r="G105" i="1"/>
  <c r="H105" i="1"/>
  <c r="I105" i="1"/>
  <c r="J105" i="1"/>
  <c r="D106" i="1"/>
  <c r="E106" i="1"/>
  <c r="F106" i="1"/>
  <c r="G106" i="1"/>
  <c r="H106" i="1"/>
  <c r="I106" i="1"/>
  <c r="J106" i="1"/>
  <c r="D107" i="1"/>
  <c r="E107" i="1"/>
  <c r="F107" i="1"/>
  <c r="G107" i="1"/>
  <c r="H107" i="1"/>
  <c r="I107" i="1"/>
  <c r="J107" i="1"/>
  <c r="D108" i="1"/>
  <c r="E108" i="1"/>
  <c r="F108" i="1"/>
  <c r="G108" i="1"/>
  <c r="H108" i="1"/>
  <c r="I108" i="1"/>
  <c r="J108" i="1"/>
  <c r="D109" i="1"/>
  <c r="E109" i="1"/>
  <c r="F109" i="1"/>
  <c r="G109" i="1"/>
  <c r="H109" i="1"/>
  <c r="I109" i="1"/>
  <c r="J109" i="1"/>
  <c r="D110" i="1"/>
  <c r="E110" i="1"/>
  <c r="F110" i="1"/>
  <c r="G110" i="1"/>
  <c r="H110" i="1"/>
  <c r="I110" i="1"/>
  <c r="J110" i="1"/>
  <c r="D111" i="1"/>
  <c r="E111" i="1"/>
  <c r="F111" i="1"/>
  <c r="G111" i="1"/>
  <c r="H111" i="1"/>
  <c r="I111" i="1"/>
  <c r="J111" i="1"/>
  <c r="D112" i="1"/>
  <c r="E112" i="1"/>
  <c r="F112" i="1"/>
  <c r="G112" i="1"/>
  <c r="H112" i="1"/>
  <c r="I112" i="1"/>
  <c r="J112" i="1"/>
  <c r="D113" i="1"/>
  <c r="E113" i="1"/>
  <c r="F113" i="1"/>
  <c r="G113" i="1"/>
  <c r="H113" i="1"/>
  <c r="I113" i="1"/>
  <c r="J113" i="1"/>
  <c r="D114" i="1"/>
  <c r="E114" i="1"/>
  <c r="F114" i="1"/>
  <c r="G114" i="1"/>
  <c r="H114" i="1"/>
  <c r="I114" i="1"/>
  <c r="J114" i="1"/>
  <c r="D115" i="1"/>
  <c r="E115" i="1"/>
  <c r="F115" i="1"/>
  <c r="G115" i="1"/>
  <c r="H115" i="1"/>
  <c r="I115" i="1"/>
  <c r="J115" i="1"/>
  <c r="D116" i="1"/>
  <c r="E116" i="1"/>
  <c r="F116" i="1"/>
  <c r="G116" i="1"/>
  <c r="H116" i="1"/>
  <c r="I116" i="1"/>
  <c r="J116" i="1"/>
  <c r="D117" i="1"/>
  <c r="E117" i="1"/>
  <c r="F117" i="1"/>
  <c r="G117" i="1"/>
  <c r="H117" i="1"/>
  <c r="I117" i="1"/>
  <c r="J117" i="1"/>
  <c r="D118" i="1"/>
  <c r="E118" i="1"/>
  <c r="F118" i="1"/>
  <c r="G118" i="1"/>
  <c r="H118" i="1"/>
  <c r="I118" i="1"/>
  <c r="J118" i="1"/>
  <c r="D119" i="1"/>
  <c r="E119" i="1"/>
  <c r="F119" i="1"/>
  <c r="G119" i="1"/>
  <c r="H119" i="1"/>
  <c r="I119" i="1"/>
  <c r="J119" i="1"/>
  <c r="D120" i="1"/>
  <c r="E120" i="1"/>
  <c r="F120" i="1"/>
  <c r="G120" i="1"/>
  <c r="H120" i="1"/>
  <c r="I120" i="1"/>
  <c r="J120" i="1"/>
  <c r="D121" i="1"/>
  <c r="E121" i="1"/>
  <c r="F121" i="1"/>
  <c r="G121" i="1"/>
  <c r="H121" i="1"/>
  <c r="I121" i="1"/>
  <c r="J121" i="1"/>
  <c r="D122" i="1"/>
  <c r="E122" i="1"/>
  <c r="F122" i="1"/>
  <c r="G122" i="1"/>
  <c r="H122" i="1"/>
  <c r="I122" i="1"/>
  <c r="J122" i="1"/>
  <c r="D123" i="1"/>
  <c r="E123" i="1"/>
  <c r="F123" i="1"/>
  <c r="G123" i="1"/>
  <c r="H123" i="1"/>
  <c r="I123" i="1"/>
  <c r="J123" i="1"/>
  <c r="D124" i="1"/>
  <c r="E124" i="1"/>
  <c r="F124" i="1"/>
  <c r="G124" i="1"/>
  <c r="H124" i="1"/>
  <c r="I124" i="1"/>
  <c r="J124" i="1"/>
  <c r="D125" i="1"/>
  <c r="E125" i="1"/>
  <c r="F125" i="1"/>
  <c r="G125" i="1"/>
  <c r="H125" i="1"/>
  <c r="I125" i="1"/>
  <c r="J125" i="1"/>
  <c r="D126" i="1"/>
  <c r="E126" i="1"/>
  <c r="F126" i="1"/>
  <c r="G126" i="1"/>
  <c r="H126" i="1"/>
  <c r="I126" i="1"/>
  <c r="J126" i="1"/>
  <c r="D127" i="1"/>
  <c r="E127" i="1"/>
  <c r="F127" i="1"/>
  <c r="G127" i="1"/>
  <c r="H127" i="1"/>
  <c r="I127" i="1"/>
  <c r="J127" i="1"/>
  <c r="D128" i="1"/>
  <c r="E128" i="1"/>
  <c r="F128" i="1"/>
  <c r="G128" i="1"/>
  <c r="H128" i="1"/>
  <c r="I128" i="1"/>
  <c r="J128" i="1"/>
  <c r="D129" i="1"/>
  <c r="E129" i="1"/>
  <c r="F129" i="1"/>
  <c r="G129" i="1"/>
  <c r="H129" i="1"/>
  <c r="I129" i="1"/>
  <c r="J129" i="1"/>
  <c r="D130" i="1"/>
  <c r="E130" i="1"/>
  <c r="F130" i="1"/>
  <c r="G130" i="1"/>
  <c r="H130" i="1"/>
  <c r="I130" i="1"/>
  <c r="J130" i="1"/>
  <c r="D131" i="1"/>
  <c r="E131" i="1"/>
  <c r="F131" i="1"/>
  <c r="G131" i="1"/>
  <c r="H131" i="1"/>
  <c r="I131" i="1"/>
  <c r="J131" i="1"/>
  <c r="D132" i="1"/>
  <c r="E132" i="1"/>
  <c r="F132" i="1"/>
  <c r="G132" i="1"/>
  <c r="H132" i="1"/>
  <c r="I132" i="1"/>
  <c r="J132" i="1"/>
  <c r="D133" i="1"/>
  <c r="E133" i="1"/>
  <c r="F133" i="1"/>
  <c r="G133" i="1"/>
  <c r="H133" i="1"/>
  <c r="I133" i="1"/>
  <c r="J133" i="1"/>
  <c r="D134" i="1"/>
  <c r="E134" i="1"/>
  <c r="F134" i="1"/>
  <c r="G134" i="1"/>
  <c r="H134" i="1"/>
  <c r="I134" i="1"/>
  <c r="J134" i="1"/>
  <c r="D135" i="1"/>
  <c r="E135" i="1"/>
  <c r="F135" i="1"/>
  <c r="G135" i="1"/>
  <c r="H135" i="1"/>
  <c r="I135" i="1"/>
  <c r="J135" i="1"/>
  <c r="D136" i="1"/>
  <c r="E136" i="1"/>
  <c r="F136" i="1"/>
  <c r="G136" i="1"/>
  <c r="H136" i="1"/>
  <c r="I136" i="1"/>
  <c r="J136" i="1"/>
  <c r="D137" i="1"/>
  <c r="E137" i="1"/>
  <c r="F137" i="1"/>
  <c r="G137" i="1"/>
  <c r="H137" i="1"/>
  <c r="I137" i="1"/>
  <c r="J137" i="1"/>
  <c r="D138" i="1"/>
  <c r="E138" i="1"/>
  <c r="F138" i="1"/>
  <c r="G138" i="1"/>
  <c r="H138" i="1"/>
  <c r="I138" i="1"/>
  <c r="J138" i="1"/>
  <c r="D139" i="1"/>
  <c r="E139" i="1"/>
  <c r="F139" i="1"/>
  <c r="G139" i="1"/>
  <c r="H139" i="1"/>
  <c r="I139" i="1"/>
  <c r="J139" i="1"/>
  <c r="D140" i="1"/>
  <c r="E140" i="1"/>
  <c r="F140" i="1"/>
  <c r="G140" i="1"/>
  <c r="H140" i="1"/>
  <c r="I140" i="1"/>
  <c r="J140" i="1"/>
  <c r="D141" i="1"/>
  <c r="E141" i="1"/>
  <c r="F141" i="1"/>
  <c r="G141" i="1"/>
  <c r="H141" i="1"/>
  <c r="I141" i="1"/>
  <c r="J141" i="1"/>
  <c r="D142" i="1"/>
  <c r="E142" i="1"/>
  <c r="F142" i="1"/>
  <c r="G142" i="1"/>
  <c r="H142" i="1"/>
  <c r="I142" i="1"/>
  <c r="J142" i="1"/>
  <c r="D143" i="1"/>
  <c r="E143" i="1"/>
  <c r="F143" i="1"/>
  <c r="G143" i="1"/>
  <c r="H143" i="1"/>
  <c r="I143" i="1"/>
  <c r="J143" i="1"/>
  <c r="D144" i="1"/>
  <c r="E144" i="1"/>
  <c r="F144" i="1"/>
  <c r="G144" i="1"/>
  <c r="H144" i="1"/>
  <c r="I144" i="1"/>
  <c r="J144" i="1"/>
  <c r="D145" i="1"/>
  <c r="E145" i="1"/>
  <c r="F145" i="1"/>
  <c r="G145" i="1"/>
  <c r="H145" i="1"/>
  <c r="I145" i="1"/>
  <c r="J145" i="1"/>
  <c r="D146" i="1"/>
  <c r="E146" i="1"/>
  <c r="F146" i="1"/>
  <c r="G146" i="1"/>
  <c r="H146" i="1"/>
  <c r="I146" i="1"/>
  <c r="J146" i="1"/>
  <c r="D147" i="1"/>
  <c r="E147" i="1"/>
  <c r="F147" i="1"/>
  <c r="G147" i="1"/>
  <c r="H147" i="1"/>
  <c r="I147" i="1"/>
  <c r="J147" i="1"/>
  <c r="D148" i="1"/>
  <c r="E148" i="1"/>
  <c r="F148" i="1"/>
  <c r="G148" i="1"/>
  <c r="H148" i="1"/>
  <c r="I148" i="1"/>
  <c r="J148" i="1"/>
  <c r="D149" i="1"/>
  <c r="E149" i="1"/>
  <c r="F149" i="1"/>
  <c r="G149" i="1"/>
  <c r="H149" i="1"/>
  <c r="I149" i="1"/>
  <c r="J149" i="1"/>
  <c r="D150" i="1"/>
  <c r="E150" i="1"/>
  <c r="F150" i="1"/>
  <c r="G150" i="1"/>
  <c r="H150" i="1"/>
  <c r="I150" i="1"/>
  <c r="J150" i="1"/>
  <c r="D151" i="1"/>
  <c r="E151" i="1"/>
  <c r="F151" i="1"/>
  <c r="G151" i="1"/>
  <c r="H151" i="1"/>
  <c r="I151" i="1"/>
  <c r="J151" i="1"/>
  <c r="D152" i="1"/>
  <c r="E152" i="1"/>
  <c r="F152" i="1"/>
  <c r="G152" i="1"/>
  <c r="H152" i="1"/>
  <c r="I152" i="1"/>
  <c r="J152" i="1"/>
  <c r="D153" i="1"/>
  <c r="E153" i="1"/>
  <c r="F153" i="1"/>
  <c r="G153" i="1"/>
  <c r="H153" i="1"/>
  <c r="I153" i="1"/>
  <c r="J153" i="1"/>
  <c r="D154" i="1"/>
  <c r="E154" i="1"/>
  <c r="F154" i="1"/>
  <c r="G154" i="1"/>
  <c r="H154" i="1"/>
  <c r="I154" i="1"/>
  <c r="J154" i="1"/>
  <c r="D155" i="1"/>
  <c r="E155" i="1"/>
  <c r="F155" i="1"/>
  <c r="G155" i="1"/>
  <c r="H155" i="1"/>
  <c r="I155" i="1"/>
  <c r="J155" i="1"/>
  <c r="D156" i="1"/>
  <c r="E156" i="1"/>
  <c r="F156" i="1"/>
  <c r="G156" i="1"/>
  <c r="H156" i="1"/>
  <c r="I156" i="1"/>
  <c r="J156" i="1"/>
  <c r="D157" i="1"/>
  <c r="E157" i="1"/>
  <c r="F157" i="1"/>
  <c r="G157" i="1"/>
  <c r="H157" i="1"/>
  <c r="I157" i="1"/>
  <c r="J157" i="1"/>
  <c r="D158" i="1"/>
  <c r="E158" i="1"/>
  <c r="F158" i="1"/>
  <c r="G158" i="1"/>
  <c r="H158" i="1"/>
  <c r="I158" i="1"/>
  <c r="J158" i="1"/>
  <c r="D159" i="1"/>
  <c r="E159" i="1"/>
  <c r="F159" i="1"/>
  <c r="G159" i="1"/>
  <c r="H159" i="1"/>
  <c r="I159" i="1"/>
  <c r="J159" i="1"/>
  <c r="D160" i="1"/>
  <c r="E160" i="1"/>
  <c r="F160" i="1"/>
  <c r="G160" i="1"/>
  <c r="H160" i="1"/>
  <c r="I160" i="1"/>
  <c r="J160" i="1"/>
  <c r="J2" i="1"/>
  <c r="I2" i="1"/>
  <c r="H2" i="1"/>
  <c r="G2" i="1"/>
  <c r="F2" i="1"/>
  <c r="E2" i="1"/>
  <c r="D2" i="1"/>
</calcChain>
</file>

<file path=xl/comments1.xml><?xml version="1.0" encoding="utf-8"?>
<comments xmlns="http://schemas.openxmlformats.org/spreadsheetml/2006/main">
  <authors>
    <author>FacDS - Bob Nau</author>
  </authors>
  <commentList>
    <comment ref="B1" authorId="0" shapeId="0">
      <text>
        <r>
          <rPr>
            <sz val="9"/>
            <color indexed="81"/>
            <rFont val="Tahoma"/>
            <family val="2"/>
          </rPr>
          <t>Model 1 (#vars=1, n=157, AdjRsq=0.946)
Dependent variable = Weight_g.Ln 
Run time = 2/5/2020 9:43:12 AM
File name = fish_catch_stats2.xlsx
Data sheet name = fishdata
Computer name = FACDS414
Program file name = RegressItPC
Version number = 2020.01.20
Execution time = 00h:00m:06s</t>
        </r>
      </text>
    </comment>
  </commentList>
</comments>
</file>

<file path=xl/comments2.xml><?xml version="1.0" encoding="utf-8"?>
<comments xmlns="http://schemas.openxmlformats.org/spreadsheetml/2006/main">
  <authors>
    <author>FacDS - Bob Nau</author>
  </authors>
  <commentList>
    <comment ref="B1" authorId="0" shapeId="0">
      <text>
        <r>
          <rPr>
            <sz val="9"/>
            <color indexed="81"/>
            <rFont val="Tahoma"/>
            <family val="2"/>
          </rPr>
          <t>Model 2 (#vars=7, n=157, AdjRsq=0.994)
Dependent variable = Weight_g.Ln 
Run time = 2/5/2020 9:44:14 AM
File name = fish_catch_model1.xlsx
Data sheet name = fishdata
Computer name = FACDS414
Program file name = RegressItPC
Version number = 2020.01.20
Execution time = 00h:00m:07s</t>
        </r>
      </text>
    </comment>
  </commentList>
</comments>
</file>

<file path=xl/comments3.xml><?xml version="1.0" encoding="utf-8"?>
<comments xmlns="http://schemas.openxmlformats.org/spreadsheetml/2006/main">
  <authors>
    <author>FacDS - Bob Nau</author>
  </authors>
  <commentList>
    <comment ref="B1" authorId="0" shapeId="0">
      <text>
        <r>
          <rPr>
            <sz val="9"/>
            <color indexed="81"/>
            <rFont val="Tahoma"/>
            <family val="2"/>
          </rPr>
          <t>Model 3 (#vars=3, n=157, AdjRsq=0.994)
Dependent variable = Weight_g.Ln 
Run time = 2/5/2020 9:44:56 AM
File name = fish_catch_model2.xlsx
Data sheet name = fishdata
Computer name = FACDS414
Program file name = RegressItPC
Version number = 2020.01.20
Execution time = 00h:00m:04s</t>
        </r>
      </text>
    </comment>
  </commentList>
</comments>
</file>

<file path=xl/comments4.xml><?xml version="1.0" encoding="utf-8"?>
<comments xmlns="http://schemas.openxmlformats.org/spreadsheetml/2006/main">
  <authors>
    <author>FacDS - Bob Nau</author>
  </authors>
  <commentList>
    <comment ref="A1" authorId="0" shapeId="0">
      <text>
        <r>
          <rPr>
            <sz val="9"/>
            <color indexed="81"/>
            <rFont val="Tahoma"/>
            <family val="2"/>
          </rPr>
          <t>In a linear regression model the predicted value of the dependent variable
is assumed to be a linear, additive function of the independent variables,
i.e., a constant plus the sum of the independent variables respectively
multiplied by other constants, which are called their coefficients.
These are strong assumptions.  They imply that the predicted change
in the dependent variable is a straight-line function of the change
in any independent variable, holding the other variables fixed at any
values of their own, and the slope of this line does not depend on
the other variables, and the predicted change in the dependent variable
due to simultaneous changes in two or more independent variables is
the sum of the changes that would be predicted due to each one separately.
Furthermore, the unexplained variations in the data are usually assumed
to be independently and identically normally distributed for all values
of the independent variables.   In other words, if the true coefficient
values were exactly known, the error in every prediction (big or small)
would be be drawn from the same normal distribution, and the errors
in any two predictions would be statistically independent.
In some settings these strong assumptions can be justified on the basis
of established theory and practice or on physical and economic reasoning
or on the design of an experiment, but in many situations, especially
those in which model selection is one of the goals, their validity
must be confirmed through exploratory data analysis and careful examination
of diagnostic statistics and charts that are available in the regression
model output.  Violations that are detected may point you in the direction
of a better model.
To see the model equation written out, unhide the rows at the top of
this worksheet.</t>
        </r>
      </text>
    </comment>
    <comment ref="B1" authorId="0" shapeId="0">
      <text>
        <r>
          <rPr>
            <sz val="9"/>
            <color indexed="81"/>
            <rFont val="Tahoma"/>
            <family val="2"/>
          </rPr>
          <t>Model 4 (#vars=9, n=157, AdjRsq=0.996)
Dependent variable = Weight_g.Ln 
Run time = 2/5/2020 9:46:59 AM
File name = fish_catch_model3.xlsx
Data sheet name = fishdata
Computer name = FACDS414
Program file name = RegressItPC
Version number = 2020.01.20
Execution time = 00h:00m:10s</t>
        </r>
      </text>
    </comment>
    <comment ref="B9" authorId="0" shapeId="0">
      <text>
        <r>
          <rPr>
            <sz val="9"/>
            <color indexed="81"/>
            <rFont val="Tahoma"/>
            <family val="2"/>
          </rPr>
          <t>R-squared is the fraction by which the sample variance of the model's
errors is less than the sample variance of the dependent variable,
i.e., it is the fractional reduction in error variance compared to
what would be obtained with a constant-only model. Equivalently, it
is equal to 1 minus the square of {the sample standard deviation of
the errors divided by the sample standard deviation of the dependent
variable}.
There is no absolute standard for an acceptable value of this statistic.
 That depends on the nature of the data, the variance-changing transformations
(if any) that have already been applied to the dependent variable,
the decision or inference context in which the model is to be used,
and the reasonableness of  the model's assumptions in that context.
If the setting is one in which the model equation is given (as in a
designed experiment) and interest centers on whether the effects of
independent variables are non-zero rather than on their predictive
accuracy in individual cases, then a low value of R-squared may not
be a cause for concern.  The F-statistic may be relatively more important
in that case.
If the setting is one in which the variables are time series and there
is a very strong and visually obvious time pattern in the dependent
variable (e.g., a trend or random-walk or seasonal pattern), then you
should expect to be able to achieve a very high value of R-squared.
 A better measure of the model's usefulness in that case is to compare
its error statistics against those of a naive time series model.  The
mean absolute scaled error (MASE) statistic provides such a test.</t>
        </r>
      </text>
    </comment>
    <comment ref="C9" authorId="0" shapeId="0">
      <text>
        <r>
          <rPr>
            <sz val="9"/>
            <color indexed="81"/>
            <rFont val="Tahoma"/>
            <family val="2"/>
          </rPr>
          <t>Adjusted R-squared is an unbiased estimate of the fractional reduction
in error variance that the regression model achieves relative to a
constant-only model.  It is equal to 1 minus the square of {the standard
error of the regression divided by the sample standard deviation of
the dependent variable}.</t>
        </r>
      </text>
    </comment>
    <comment ref="D9" authorId="0" shapeId="0">
      <text>
        <r>
          <rPr>
            <sz val="9"/>
            <color indexed="81"/>
            <rFont val="Tahoma"/>
            <family val="2"/>
          </rPr>
          <t>The standard error of the regression is the estimated standard deviation
of the errors that the model would make if the values of its coefficients
were exactly known, assuming that the model is correct.
It is equal to the sample standard deviation of the errors multiplied
by a degree-of-freedom adjustment factor which is the square root of
(n-1)/(n-k-1), where n is the sample size and k is the number of independent
variables. Equivalently, it is the square root of the residual mean
square in the ANOVA table, as in the cell formula used here.
The standard error of the regression can also be expressed as the standard
deviation of the dependent variable multiplied by the square root of
1 minus adjusted R-squared. Thus, for models fitted to the same sample
of the same dependent variable, the standard error of the regression
goes down as adjusted R-squared goes up and vice versa.
The standard error of the regression is a lower bound on the standard
error of any forecast from the model. In that sense it can be viewed
as the model's bottom line in real terms for purposes of forecasting.
Note that it is measured in the same units as the dependent variable,
so its value also depends on how that variable is scaled.</t>
        </r>
      </text>
    </comment>
    <comment ref="E9" authorId="0" shapeId="0">
      <text>
        <r>
          <rPr>
            <sz val="9"/>
            <color indexed="81"/>
            <rFont val="Tahoma"/>
            <family val="2"/>
          </rPr>
          <t>This is the standard deviation of the dependent variable, which would
be the standard error of the regression in a constant-only model.</t>
        </r>
      </text>
    </comment>
    <comment ref="F9" authorId="0" shapeId="0">
      <text>
        <r>
          <rPr>
            <sz val="9"/>
            <color indexed="81"/>
            <rFont val="Tahoma"/>
            <family val="2"/>
          </rPr>
          <t>The number of fitted values is the number of rows in the sample for
which values of the dependent variable and all the independent variables
are available.   If it is less than the number of data rows in the
file and/or it varies among models, then some variables in the model
have missing values (blanks or text in some cells).  In such cases
you should make sure that you understand the reasons for the missing
values and be cautious in comparing models whose samples are not the
same.  You may want to avoid using predictors whose sample sizes are
much less than those of other variables.  Note that time transformations
such as lags and differences will reduce the sample size by the number
of lags they use.  In some situations where samples differ among models
that are being compared, you may want to make a second copy of the
dependent variable and delete its values in rows where independent
variables in any of the models have missing values.</t>
        </r>
      </text>
    </comment>
    <comment ref="G9" authorId="0" shapeId="0">
      <text>
        <r>
          <rPr>
            <sz val="9"/>
            <color indexed="81"/>
            <rFont val="Tahoma"/>
            <family val="2"/>
          </rPr>
          <t>The number of missing values is the number of rows in which any of
the variables included in the model are missing or have non-numeric
values.</t>
        </r>
      </text>
    </comment>
    <comment ref="H9" authorId="0" shapeId="0">
      <text>
        <r>
          <rPr>
            <sz val="9"/>
            <color indexed="81"/>
            <rFont val="Tahoma"/>
            <family val="2"/>
          </rPr>
          <t>The critical t-value is the number of standard errors to be added to
and subtracted from estimated model coefficients and forecasts in order
to compute the corresponding upper and lower confidence limits.   The
formulas for these calculations are contained in the confidence limit
cells on this worksheet.  The critical t-value is determined by the
chosen confidence level and the model's number of degrees of freedom
for error (number of fitted values minus number of parameters, including
the constant), using Excel's TINV (t-inverse) function.  It is approximately
equal to 2 for a 95% confidence interval unless the number of degrees
of freedom is very small.</t>
        </r>
      </text>
    </comment>
    <comment ref="I9" authorId="0" shapeId="0">
      <text>
        <r>
          <rPr>
            <sz val="9"/>
            <color indexed="81"/>
            <rFont val="Tahoma"/>
            <family val="2"/>
          </rPr>
          <t>The confidence level in the cell below is linked to confidence interval
formulas on the worksheet and is adjustable.  You can enter a new value
or use the Conf+ and Conf-  buttons on the RegressIt ribbon to change
it.</t>
        </r>
      </text>
    </comment>
    <comment ref="A12" authorId="0" shapeId="0">
      <text>
        <r>
          <rPr>
            <sz val="9"/>
            <color indexed="81"/>
            <rFont val="Tahoma"/>
            <family val="2"/>
          </rPr>
          <t>This table shows the estimated coefficients of the variables, together
with measures of their accuracy and their statistical and predictive
significance.  The estimation is performed by the method of least squares,
i.e., finding the unique values that minimize the sum of squared errors.
By default the table is sorted alphabetically by variable name.  The
text label for the constant has a leading space so that it appears
first in an alphabetic sort.  You may wish to re-sort the table on
the basis of some other statistic such as P-value.  You can do this
by using the Filter tool on the ribbon.
You can flag a variable for removal from the next model launched from
this sheet by positioning the cursor in its row and hitting the Remove
button on the ribbon, which will cause its line to be grayed out.</t>
        </r>
      </text>
    </comment>
    <comment ref="A13" authorId="0" shapeId="0">
      <text>
        <r>
          <rPr>
            <sz val="9"/>
            <color indexed="81"/>
            <rFont val="Tahoma"/>
            <family val="2"/>
          </rPr>
          <t>This table shows the estimated coefficients of the variables, together
with measures of their accuracy and their statistical and predictive
significance.  The estimation is performed by the method of least squares,
i.e., finding the unique values that minimize the sum of squared errors.
By default the table is sorted alphabetically by variable name.  The
text label for the constant has a leading space so that it appears
first in an alphabetic sort.  You may wish to re-sort the table on
the basis of some other statistic such as P-value.  You can do this
by using the Filter tool on the ribbon.
You can flag a variable for removal from the next model launched from
this sheet by positioning the cursor in its row and hitting the Remove
button on the ribbon, which will cause its line to be grayed out.</t>
        </r>
      </text>
    </comment>
    <comment ref="B13" authorId="0" shapeId="0">
      <text>
        <r>
          <rPr>
            <sz val="9"/>
            <color indexed="81"/>
            <rFont val="Tahoma"/>
            <family val="2"/>
          </rPr>
          <t>The coefficient of an independent variable is the change in the predicted
value of the dependent variable per unit of change in that variable,
holding the other variables fixed at any values of their own.  In a
multiple regression model its value depends to some extent on which
other variables are included (i.e., on which other things are held
to be equal as it is hypothetically varied), and its magnitude or even
its sign may change if other variables with which it is correlated
are added or removed.
The coefficient is measured in units of the dependent variable divided
by units of the independent variable, so its value depends on how the
variables are scaled as well as on the estimated strength of their
statistical relationships.
If the coefficient of an important variable is huge or tiny relative
to the number of digits visible in the cell in all of your models,
then for easier reading of the results you may wish to consider changing
its units by rescaling it by several powers of 10 before doing your
analysis.</t>
        </r>
      </text>
    </comment>
    <comment ref="C13" authorId="0" shapeId="0">
      <text>
        <r>
          <rPr>
            <sz val="9"/>
            <color indexed="81"/>
            <rFont val="Tahoma"/>
            <family val="2"/>
          </rPr>
          <t>The standard error of a coefficient is the (estimated) standard deviation
of the error that has been made in estimating it from the given sample
of data in the context of the given model.
In general it gets smaller in proportion to 1 divided by the square
root of the sample size as the sample size increases.  Thus, 4 times
as much data should be expected to reduce the standard errors of all
the coefficient estimates by a factor of 2 (approximately), assuming
that the additional data is described by the same model.</t>
        </r>
      </text>
    </comment>
    <comment ref="D13" authorId="0" shapeId="0">
      <text>
        <r>
          <rPr>
            <sz val="9"/>
            <color indexed="81"/>
            <rFont val="Tahoma"/>
            <family val="2"/>
          </rPr>
          <t xml:space="preserve">The t-statistic of an independent variable is its estimated coefficient
divided by the coefficient's own standard error, i.e., its number of
standard errors away from zero.  The t-stat's value (which has the
same sign as the coefficient) is an indicator of whether that variable
has been found to have a measurably non-zero effect in explaining or
predicting variations in the dependent variable, in the context of
other variables included in the same model.
The t-statistic associated with any one variable is model-dependent.
 Its value may change, sometimes significantly, if other related variables
are added or removed.  Also, the t-stat of a variable whose true coefficient
is non-zero tends to grow larger in magnitude as the sample size increases,
because standard errors of coefficients grow smaller as the sample
size increases.
A commonly used rule of thumb is that a variable's contribution to
a model is not statistically significant if its t-stat is less than
2 in absolute value, i.e., if its estimated value is less than 2 standard
errors away from zero, which is the approximate standard for significance
at the 0.05 level. This is not a hard-and-fast rule, but as a practical
matter the removal of a variable whose t-stat is much less than 2 in
magnitude will probably not increase the standard error of the regression
by very much.
Whether a variable should be removed also depends on other considerations,
such as the objectives of the analysis and whether there are other
supporting arguments for its use in the presence of the other variables.
  If the model specification is a priori unknown and the data have
been collected in an ad hoc fashion, simpler is generally better. </t>
        </r>
      </text>
    </comment>
    <comment ref="E13" authorId="0" shapeId="0">
      <text>
        <r>
          <rPr>
            <sz val="9"/>
            <color indexed="81"/>
            <rFont val="Tahoma"/>
            <family val="2"/>
          </rPr>
          <t>The P-value of a coefficient is determined from its t-stat.   It is
the probability of obtaining a t-stat that large or larger in magnitude
if the true coefficient of that variable is zero and the model assumptions
are otherwise correct.  Under those assumptions, the distribution of
the t-statistic is a Student's t distribution, which is almost the
same as a standard normal distribution unless the sample size is very
small.  P-values are computed from t-stats using Excel's TDIST function,
as seen in the cell formulas below.
A common rule of thumb is that a variable's contribution is not statistically
significant if its coefficient's P-value is greater than 0.05, which
indicates that there is a 1-in-20 or greater probability of obtaining
a value that large in magnitude by pure chance if the true coefficient
of that variable is zero and the rest of the model specification is
correct.  This is essentially the same standard of insignificance as
having a t-stat less than 2 in magnitude.
It is not required to keep a variable whose P-value is less than 0.05
or remove one whose P-value is greater than 0.05, although you should
generally avoid including marginally significant variables without
other supporting logic or design considerations.  Sometimes a group
of variables forms a logical unit that should not be broken up.  For
example, they might be dummy variables that are used to identify mutually
exclusive treatments in a designed experiment, or they might be seasons
of the year in a time series forecasting model.  In such cases you
generally do not pick and choose among them individually on the basis
of their P-values and t-stats.</t>
        </r>
      </text>
    </comment>
    <comment ref="F13" authorId="0" shapeId="0">
      <text>
        <r>
          <rPr>
            <sz val="9"/>
            <color indexed="81"/>
            <rFont val="Tahoma"/>
            <family val="2"/>
          </rPr>
          <t>Lower and upper confidence limits for a coefficient estimate are obtained
by adding or subtracting the appropriate number of standard errors
for that confidence level. They can be roughly interpreted as intervals
within which there is a given probability that the true value lies
if the model's assumptions are all correct and there is no a priori
information about its coefficient values.*
95% confidence limits, which are commonly reported by default, are
roughly equal to the coefficient estimate plus or minus 2 standard
errors.  The 95% level has no cosmic significance other than that it
is based (approximately) on a nice round number of standard errors
and a 19-out-of-20 chance is an easy-to-understand benchmark of quite-likely-but-not-certain.
 You may sometimes wish to present intervals for other confidence levels
depending on the decision context.  For example, a 50% confidence interval
(a coin flip) is plus-or-minus two-thirds of a standard error.
The exact number of standard errors to use for a given confidence level
is computed by the formula in cell H10 on this worksheet, which uses
Excel's TINV (t-inverse) function.  This formula contains a cell reference
to the confidence level entered in cell I10, which can be changed interactively
after fitting the model by using the Conf+ and Conf- buttons on the
RegressIt toolbar.  Try this and watch how all the numbers change.
There is a logical connection between confidence intervals and P-values
as indicators of significantly-different-from-zero: a P-value is less
than x if and only if the corresponding 100(1-x)% confidence interval
does not include zero.  In particular, P&lt;0.05 if and only if the 95%
confidence interval does not include zero.
*Technically speaking, an x% confidence interval is an interval calculated
by a mathematical formula which has the property that, over the long
run, when applied to models whose assumptions are correct, it will
cover the true value x% of the time.  This is not quite the same thing
as saying that it has an x% chance of covering the true value in your
particular case, particularly if the correctness of your model is not
established.</t>
        </r>
      </text>
    </comment>
    <comment ref="H13" authorId="0" shapeId="0">
      <text>
        <r>
          <rPr>
            <sz val="9"/>
            <color indexed="81"/>
            <rFont val="Tahoma"/>
            <family val="2"/>
          </rPr>
          <t>The variance inflation factor (VIF) of an independent variable is a
measure of its multicollinearity with the other variables, i.e., its
redundance with them in the context of a linear equation. In particular,
the VIF of an independent variable is equal to 1 divided by 1-minus-R-squared
in a regression of itself on the others. If there is only 1 variable,
its VIF is 1 by definition.  VIF's are not computed for models with
no constant.
A commonly used standard of technically-significant multicollinearity
is a VIF is greater than 10, which corresponds to an R-squared of 90%
in regressing that independent variable on the others.
The VIF's do not depend on the correlations between the independent
variables and the dependent variable, though, so a large VIF is not
necessarily proof that a given variable adds no useful information
for purposes of prediction.
The correlation matrix of coefficient estimates provides another indicator
of whether one independent variable may be redundant with others in
the context of the given model, and it also indicates which other variables
are the likely suspects.</t>
        </r>
      </text>
    </comment>
    <comment ref="I13" authorId="0" shapeId="0">
      <text>
        <r>
          <rPr>
            <sz val="9"/>
            <color indexed="81"/>
            <rFont val="Tahoma"/>
            <family val="2"/>
          </rPr>
          <t>The standardized coefficient of an independent variable (also called
a beta coefficient) is the value that its coefficient would have if
all the variables were standardized, i.e., converted to units of standard
deviations from their respective means, then fitted by a model without
a constant.  Thus, it is the predicted number of standard deviations
of change in the dependent variable per standard deviation of change
in the independent variable, other things being equal.
The standardized coefficient can be computed from the unstandardized
one by multiplying it by that variable's standard deviation and then
dividing by the standard deviation of the dependent variable, as shown
in the formulas in the cells below.  The standard deviation of the
independent variable is embedded in this formula as a number.  The
standardized value of the constant is zero by definition, and standardized
coefficients are not computed for models with no constant.
The standardized coefficient is a unit-free indicator of the sign and
magnitude of the predictive effect of an independent variable.  In
a simple (1-variable) regression model the standardized coefficient
of an independent variable is simply its correlation with the dependent
variable, which is a number between -1 and +1.  In a multiple regression
model the standardized coefficients also generally fall in this range,
with values closer to -1 or +1 indicating more importance.  Values
outside this range could be indicators of multicollinearity.
Variables whose standardized coefficients are largest in magnitude
are not necessarily those whose t-stats are the largest in magnitude.
 A standardized coefficient measures the relative predictive value
of the variable in real terms, while a t-stat measures whether its
predictive value has merely been determined to be something other than
zero.  Also, unlike t-stats, standardized coefficients of correctly
included variables do not systematically get larger in magnitude as
the sample size increases.  Rather, their estimates just become more
accurate.</t>
        </r>
      </text>
    </comment>
    <comment ref="A14" authorId="0" shapeId="0">
      <text>
        <r>
          <rPr>
            <sz val="9"/>
            <color indexed="81"/>
            <rFont val="Tahoma"/>
            <family val="2"/>
          </rPr>
          <t>The inclusion of a constant in the model ensures that the forecasts
are centered in the data in the sense that the predicted value of the
dependent variable equals its mean value when the independent variables
are all equal to their own respective mean values, and the mean value
of the model's errors is zero within the sample. i.e., it is unbiased.
The constant is also the value that would be predicted for the dependent
variable if the values of the independent variables were all equal
to zero, but often that situation is not of interest or not even logically
possible.</t>
        </r>
      </text>
    </comment>
    <comment ref="A25" authorId="0" shapeId="0">
      <text>
        <r>
          <rPr>
            <sz val="9"/>
            <color indexed="81"/>
            <rFont val="Tahoma"/>
            <family val="2"/>
          </rPr>
          <t>The ANOVA table shows the decomposition of the variance into explained
and unexplained parts, as well a significance test for the model's
improvement over a constant-only model, taking into account the number
of independent variables that were used.  Thus, it tests the joint
predictive significance of all the independent variables.
In a linear regression model, the sum of squared deviations of the
dependent variable from its mean is equal to the sum of squared deviations
of the predictions (its explained part) plus the sum of squared errors
(its unexplained part).  Equivalently, on dividing by sample size,
the variance of the dependent variable is equal to the sum of the variance
of the predictions and the variance of the errors.</t>
        </r>
      </text>
    </comment>
    <comment ref="A26" authorId="0" shapeId="0">
      <text>
        <r>
          <rPr>
            <sz val="9"/>
            <color indexed="81"/>
            <rFont val="Tahoma"/>
            <family val="2"/>
          </rPr>
          <t>The ANOVA table shows the decomposition of the variance into explained
and unexplained parts, as well a significance test for the model's
improvement over a constant-only model, taking into account the number
of independent variables that were used.  Thus, it tests the joint
predictive significance of all the independent variables.
In a linear regression model, the sum of squared deviations of the
dependent variable from its mean is equal to the sum of squared deviations
of the predictions (its explained part) plus the sum of squared errors
(its unexplained part).  Equivalently, on dividing by sample size,
the variance of the dependent variable is equal to the sum of the variance
of the predictions and the variance of the errors.</t>
        </r>
      </text>
    </comment>
    <comment ref="E26" authorId="0" shapeId="0">
      <text>
        <r>
          <rPr>
            <sz val="9"/>
            <color indexed="81"/>
            <rFont val="Tahoma"/>
            <family val="2"/>
          </rPr>
          <t>Each of the sums of squares in the ANOVA table is divided by its associated
number of degrees of freedom in order to obtain a corresponding mean
square.  For the regression sum of squares the number of degrees of
freedom is the number of independent variables, and for the residual
sum of squares the number of degrees of freedom is the sample size
minus the total number of model parameters, including the constant.
 The ratio of their mean squares is the F statistic.  In other words,
the F-statistic is the explained-variance-per-degree-of-freedom-used
divided by the unexplained-variance-per-degree-of-freedom-not-used.
Ideally the F-statistic is significantly larger than 1, indicating
that the independent variables explain more than their share of the
variance of the independent variable, i.e., more than would have been
expected by chance.    The corresponding P-value indicates the statistical
significance of the amount by which the F-statistic is greater than
1, taking into account the sample size and number of variables.   In
a simple regression model the F-statistic is merely the square of the
t-statistic of the single independent variable, and their P-values
are the same.
The F-statistic is of particular interest in designed experiments where
the independent variables are dummies for mutually exclusive treatment
conditions and interactions and the question is whether they have a
non-zero overall effect.  In such settings the F-statistic may be much
more important than R-squared or the standard error of the regression
or the statistical significance of individual coefficients.</t>
        </r>
      </text>
    </comment>
    <comment ref="B32" authorId="0" shapeId="0">
      <text>
        <r>
          <rPr>
            <sz val="9"/>
            <color indexed="81"/>
            <rFont val="Tahoma"/>
            <family val="2"/>
          </rPr>
          <t>The sample mean of the errors is always zero if the model includes
a constant term.  It may be nonzero, reflecting positive or negative
bias in the predictions, if a constant is not included.</t>
        </r>
      </text>
    </comment>
    <comment ref="C32" authorId="0" shapeId="0">
      <text>
        <r>
          <rPr>
            <sz val="9"/>
            <color indexed="81"/>
            <rFont val="Tahoma"/>
            <family val="2"/>
          </rPr>
          <t>Root-Mean-Squared-Error is the square root of the average of the squared
errors, which is same as the population standard deviation of the errors
if the model includes a constant.  It is always slightly smaller than
the standard error of the regression, because it does not include an
adjustment for the number of parameters used to fit the data.</t>
        </r>
      </text>
    </comment>
    <comment ref="D32" authorId="0" shapeId="0">
      <text>
        <r>
          <rPr>
            <sz val="9"/>
            <color indexed="81"/>
            <rFont val="Tahoma"/>
            <family val="2"/>
          </rPr>
          <t>Mean Absolute Error is the average of the absolute values of the errors,
which is another measure of the size of a typical error.  It is less
sensitive than RMSE to the presence of extreme values and hence may
have more practical significance when the error distribution has long
tails.   MAE is typically smaller than RMSE, about 20% less on average
for errors that are normally distributed, so these two statistics cannot
be compared to each other.</t>
        </r>
      </text>
    </comment>
    <comment ref="G32" authorId="0" shapeId="0">
      <text>
        <r>
          <rPr>
            <sz val="9"/>
            <color indexed="81"/>
            <rFont val="Tahoma"/>
            <family val="2"/>
          </rPr>
          <t>Mean Absolute Percentage Error is the average of the absolute values
of the errors expressed in percentage terms.   It is defined only in
the case where the dependent variable is strictly positive.</t>
        </r>
      </text>
    </comment>
    <comment ref="H32" authorId="0" shapeId="0">
      <text>
        <r>
          <rPr>
            <sz val="9"/>
            <color indexed="81"/>
            <rFont val="Tahoma"/>
            <family val="2"/>
          </rPr>
          <t>The adjusted Anderson-Darling (A-D*) statistic provides a test of the
assumption that the errors of the model are normally distributed, which
is the basis of formulas for calculating P-values and confidence intervals.
 It is a weighted measure of the difference between the actual and
theoretical cumulative distribution functions, with relatively more
weight placed on the tails of the distribution, and it works well for
small sample sizes.  The Jarque-Bera statistic is better for large
samples for computational efficiency.  Here the A-D* stat is used for
sample sizes less than 2000 and the Jarque-Bera stat otherwise.
The cell below shows the approximate P-value for judging the significance
of non-normality of the errors, as determined from the A-D* stat. 
  If non-normality is very significant, i.e., if the P-value is very
small (see the attached cell comment for details), it is advisable
to study the other residual stats and plots to determine whether the
problem is systematic (possibly indicating the need for a nonlinear
transformation of the dependent variable, or the inclusion of a higher-order
term as a predictor, or partitioning of the sample), or whether it
is due to the influence of a small number of extreme errors, or whether
it is an artifact of a large sample.  If the sample is very large,
a violation of normality that is small in practical terms could be
flagged as `statistically` significant.
If no other flaws in the model are apparent, then the unexplainable
variations in the data just may not be normally distributed.  That
can happen if the situation is one in which the assumptions of the
Central Limit Theorem (many independent additive sources of noise)
do not apply to the errors.  The normal-error-distribution property
is not an absolute requirement for a useful regression model, particularly
if only point estimates are needed.  Its most important roles are in
placing well-calibrated confidence intervals around forecasts and in
hypothesis testing with very small samples.
The A-D* stat is not the bottom line, just one of many indicators of
problems with model assumptions, and it should not be used as a basis
for ranking of models. Normality is much less important than the other
assumptions of regression analysis (relevance of the independent variables,
linearity and additivity of their effects, independence and constant
variance of the errors).   If it is violated, you should look for evidence
of more serious problems.</t>
        </r>
      </text>
    </comment>
    <comment ref="H33" authorId="0" shapeId="0">
      <text>
        <r>
          <rPr>
            <sz val="9"/>
            <color indexed="81"/>
            <rFont val="Tahoma"/>
            <family val="2"/>
          </rPr>
          <t>Adjusted Anderson-Darling statistic = 0.32 (P=0.541)
The critical value is 0.752 [1.035, 1.443] for non-normality
that is significant at the 0.05 [0.01, 0.001] level.
Jarque-Bera statistic = 2.49 (P=0.288)
The critical value is 5.991 [9.210, 13.816] for non-normality
that is significant at the 0.05 [0.01, 0.001] level,
 based on a Chi-square distribution with 2 degrees of freedom.</t>
        </r>
      </text>
    </comment>
    <comment ref="A36" authorId="0" shapeId="0">
      <text>
        <r>
          <rPr>
            <sz val="9"/>
            <color indexed="81"/>
            <rFont val="Tahoma"/>
            <family val="2"/>
          </rPr>
          <t>The plot of actual and predicted values versus observation number is
especially useful for time series data, because it highlights the original
time pattern in the data as well as the degree to which the model has
fitted it.  If the time series data option has been used, connecting
lines as well as points are shown.  You will usually notice that the
predicted variations in the dependent variable over time are less dramatic
than than the actual variations, an example of regression to the mean.
 This chart is also useful for data visualization more generally: 
 it can reveal whether the rows of data have been ordered by sorting
or grouping on some criterion.
If the model includes out-of-sample forecasts, the forecasts and confidence
intervals are also included on this chart. If the chart is editable,
the forecasts disappear and reappear according to whether the forecast
table is hidden or not, and the confidence limits respond interactively
to changes in the confidence level.</t>
        </r>
      </text>
    </comment>
    <comment ref="A37" authorId="0" shapeId="0">
      <text>
        <r>
          <rPr>
            <sz val="9"/>
            <color indexed="81"/>
            <rFont val="Tahoma"/>
            <family val="2"/>
          </rPr>
          <t>The plot of actual and predicted values versus observation number is
especially useful for time series data, because it highlights the original
time pattern in the data as well as the degree to which the model has
fitted it.  If the time series data option has been used, connecting
lines as well as points are shown.  You will usually notice that the
predicted variations in the dependent variable over time are less dramatic
than than the actual variations, an example of regression to the mean.
 This chart is also useful for data visualization more generally: 
 it can reveal whether the rows of data have been ordered by sorting
or grouping on some criterion.
If the model includes out-of-sample forecasts, the forecasts and confidence
intervals are also included on this chart. If the chart is editable,
the forecasts disappear and reappear according to whether the forecast
table is hidden or not, and the confidence limits respond interactively
to changes in the confidence level.</t>
        </r>
      </text>
    </comment>
    <comment ref="A58" authorId="0" shapeId="0">
      <text>
        <r>
          <rPr>
            <sz val="9"/>
            <color indexed="81"/>
            <rFont val="Tahoma"/>
            <family val="2"/>
          </rPr>
          <t xml:space="preserve"> The residual-versus-observation# plot is of particular interest in
the case of time series data because it highlights problems such as:
  (i) a linear or nonlinear trend in the errors, (ii) a tendency to
make many consecutive errors with the same sign, (iii) systematic increases
or decreases in the variance of the errors over time, (iv) a poorly
fitted seasonal pattern, and/or (v) concentrations of very large errors
at a few points in time.
If you see evidence of any of these problems, you may wish to consider
the use of time transformations and/or nonlinear transformations of
some variables and/or the deletion of very old data or subsets of data
that are not relevant to current conditions.  You should also seek
out other historical information that might shed light on the nature
of the time pattern.
If the time series statistics option has been chosen, the autocorrelation
of the first listed lag is shown on the chart.  If the data does not
consist of time series, this plot can still be helpful in showing where
in the data set the largest errors occurred. </t>
        </r>
      </text>
    </comment>
    <comment ref="A59" authorId="0" shapeId="0">
      <text>
        <r>
          <rPr>
            <sz val="9"/>
            <color indexed="81"/>
            <rFont val="Tahoma"/>
            <family val="2"/>
          </rPr>
          <t xml:space="preserve"> The residual-versus-observation# plot is of particular interest in
the case of time series data because it highlights problems such as:
  (i) a linear or nonlinear trend in the errors, (ii) a tendency to
make many consecutive errors with the same sign, (iii) systematic increases
or decreases in the variance of the errors over time, (iv) a poorly
fitted seasonal pattern, and/or (v) concentrations of very large errors
at a few points in time.
If you see evidence of any of these problems, you may wish to consider
the use of time transformations and/or nonlinear transformations of
some variables and/or the deletion of very old data or subsets of data
that are not relevant to current conditions.  You should also seek
out other historical information that might shed light on the nature
of the time pattern.
If the time series statistics option has been chosen, the autocorrelation
of the first listed lag is shown on the chart.  If the data does not
consist of time series, this plot can still be helpful in showing where
in the data set the largest errors occurred. </t>
        </r>
      </text>
    </comment>
    <comment ref="A80" authorId="0" shapeId="0">
      <text>
        <r>
          <rPr>
            <sz val="9"/>
            <color indexed="81"/>
            <rFont val="Tahoma"/>
            <family val="2"/>
          </rPr>
          <t>The residuals-versus-predicted-values plot reveals whether there is
a systematic nonlinear pattern in the data that the model did not capture
and/or whether the model has a tendency to make systematically larger
errors when making larger predictions.  What to look for:  errors that
are not centered around zero for predictions of all sizes and/or which
do not have the same variance for predictions of different sizes. 
Especially look for evidence of a curving pattern or a widening pattern
as you scan from left to right.
It is not necessary for points to be evenly distributed from left to
right on this chart:  there could be clumps or vertical lines of points.
 What is important is that the vertical distribution of points should
be centered around zero and have approximately the same variance for
small, medium, and large predictions.  If not, this could indicate
a need for nonlinear transformation of some variables, or inclusion
of more predictors, or partitioning of the sample.</t>
        </r>
      </text>
    </comment>
    <comment ref="A81" authorId="0" shapeId="0">
      <text>
        <r>
          <rPr>
            <sz val="9"/>
            <color indexed="81"/>
            <rFont val="Tahoma"/>
            <family val="2"/>
          </rPr>
          <t>The residuals-versus-predicted-values plot reveals whether there is
a systematic nonlinear pattern in the data that the model did not capture
and/or whether the model has a tendency to make systematically larger
errors when making larger predictions.  What to look for:  errors that
are not centered around zero for predictions of all sizes and/or which
do not have the same variance for predictions of different sizes. 
Especially look for evidence of a curving pattern or a widening pattern
as you scan from left to right.
It is not necessary for points to be evenly distributed from left to
right on this chart:  there could be clumps or vertical lines of points.
 What is important is that the vertical distribution of points should
be centered around zero and have approximately the same variance for
small, medium, and large predictions.  If not, this could indicate
a need for nonlinear transformation of some variables, or inclusion
of more predictors, or partitioning of the sample.</t>
        </r>
      </text>
    </comment>
    <comment ref="A102" authorId="0" shapeId="0">
      <text>
        <r>
          <rPr>
            <sz val="9"/>
            <color indexed="81"/>
            <rFont val="Tahoma"/>
            <family val="2"/>
          </rPr>
          <t>The residual histogram plot shows the distribution of errors across
their range and gives an approximate picture of the shape of that distribution
and the relative positions of the most extreme errors. However, it
can be hard to judge from this plot whether the error distribution
is normal, and it can be hard to spot outliers in a large data set
because their bars may be very short. Due to sampling variation, you
should not expect the observed frequency distribution to follow a smooth
curve of any kind unless the data set is large.
For a more precise test of the normality assumption, look at the bound
on the P-value for the J-B or A-D* stat that is printed on the chart.
 (Smaller P-values indicate a more non-normal distribution.)  The normal
quantile plot gives a more detailed view of the manner in which the
error distribution differs from a normal distribution.
See the A-D* or J-B stat comment in the error distribution statistics
table for more discussion of normality testing.</t>
        </r>
      </text>
    </comment>
    <comment ref="A103" authorId="0" shapeId="0">
      <text>
        <r>
          <rPr>
            <sz val="9"/>
            <color indexed="81"/>
            <rFont val="Tahoma"/>
            <family val="2"/>
          </rPr>
          <t>The residual histogram plot shows the distribution of errors across
their range and gives an approximate picture of the shape of that distribution
and the relative positions of the most extreme errors. However, it
can be hard to judge from this plot whether the error distribution
is normal, and it can be hard to spot outliers in a large data set
because their bars may be very short. Due to sampling variation, you
should not expect the observed frequency distribution to follow a smooth
curve of any kind unless the data set is large.
For a more precise test of the normality assumption, look at the bound
on the P-value for the J-B or A-D* stat that is printed on the chart.
 (Smaller P-values indicate a more non-normal distribution.)  The normal
quantile plot gives a more detailed view of the manner in which the
error distribution differs from a normal distribution.
See the A-D* or J-B stat comment in the error distribution statistics
table for more discussion of normality testing.</t>
        </r>
      </text>
    </comment>
    <comment ref="A124" authorId="0" shapeId="0">
      <text>
        <r>
          <rPr>
            <sz val="9"/>
            <color indexed="81"/>
            <rFont val="Tahoma"/>
            <family val="2"/>
          </rPr>
          <t>The normal quantile plot is a plot of the actual standardized residuals
of the model versus their theoretical values for a normal distribution
with same mean (zero) and same variance.  It provides a more sensitive
visual test for normality than the histogram plot, as well as clearer
identification of outliers.  If the error distribution is normal, the
points on the quantile plot should line up approximately along the
diagonal reference line.
What to look for:  isolated points that deviate sharply from the line
at one or both ends (outliers needing closer inspection) and/or a strongly
nonlinear pattern indicating a systematic departure from normality.
 A bow-shaped pattern indicates that the error distribution is not
symmetric.  An S-shaped [reverse-S-shaped] pattern indicates that the
error distribution has thinner [thicker] tails than a normal distribution.
 Such patterns may indicate the need for a change in model assumptions
such as transformations of variables, additional predictors, or partitioning
of the sample, and often the same issues are revealed by other model
diagnostics.
In the case where there are isolated points that deviate from the line
at one end or the other, you can identify their locations in the data
set by choosing the residual-table output option when running the model,
then using the Filter tool on the ribbon to sort the residual table
on absolute standardized residual.  The residual table appears at the
very bottom of the output worksheet and is hidden by default:  click
the plus sign in the sidebar to display it.  Note that the selection
of the residual-table option is not remembered from one model to the
next (to save memory in cases where it is not needed for every model),
so you will have to re-check its box if you want to generate it for
a new model launched from an existing model sheet.
See the A-D* or J-B stat comment in the error distribution statistics
table for more discussion of normality testing.</t>
        </r>
      </text>
    </comment>
    <comment ref="A125" authorId="0" shapeId="0">
      <text>
        <r>
          <rPr>
            <sz val="9"/>
            <color indexed="81"/>
            <rFont val="Tahoma"/>
            <family val="2"/>
          </rPr>
          <t>The normal quantile plot is a plot of the actual standardized residuals
of the model versus their theoretical values for a normal distribution
with same mean (zero) and same variance.  It provides a more sensitive
visual test for normality than the histogram plot, as well as clearer
identification of outliers.  If the error distribution is normal, the
points on the quantile plot should line up approximately along the
diagonal reference line.
What to look for:  isolated points that deviate sharply from the line
at one or both ends (outliers needing closer inspection) and/or a strongly
nonlinear pattern indicating a systematic departure from normality.
 A bow-shaped pattern indicates that the error distribution is not
symmetric.  An S-shaped [reverse-S-shaped] pattern indicates that the
error distribution has thinner [thicker] tails than a normal distribution.
 Such patterns may indicate the need for a change in model assumptions
such as transformations of variables, additional predictors, or partitioning
of the sample, and often the same issues are revealed by other model
diagnostics.
In the case where there are isolated points that deviate from the line
at one end or the other, you can identify their locations in the data
set by choosing the residual-table output option when running the model,
then using the Filter tool on the ribbon to sort the residual table
on absolute standardized residual.  The residual table appears at the
very bottom of the output worksheet and is hidden by default:  click
the plus sign in the sidebar to display it.  Note that the selection
of the residual-table option is not remembered from one model to the
next (to save memory in cases where it is not needed for every model),
so you will have to re-check its box if you want to generate it for
a new model launched from an existing model sheet.
See the A-D* or J-B stat comment in the error distribution statistics
table for more discussion of normality testing.</t>
        </r>
      </text>
    </comment>
  </commentList>
</comments>
</file>

<file path=xl/comments5.xml><?xml version="1.0" encoding="utf-8"?>
<comments xmlns="http://schemas.openxmlformats.org/spreadsheetml/2006/main">
  <authors>
    <author>FacDS - Bob Nau</author>
  </authors>
  <commentList>
    <comment ref="A1" authorId="0" shapeId="0">
      <text>
        <r>
          <rPr>
            <sz val="9"/>
            <color indexed="81"/>
            <rFont val="Tahoma"/>
            <family val="2"/>
          </rPr>
          <t>In a linear regression model the predicted value of the dependent variable
is assumed to be a linear, additive function of the independent variables,
i.e., a constant plus the sum of the independent variables respectively
multiplied by other constants, which are called their coefficients.
These are strong assumptions.  They imply that the predicted change
in the dependent variable is a straight-line function of the change
in any independent variable, holding the other variables fixed at any
values of their own, and the slope of this line does not depend on
the other variables, and the predicted change in the dependent variable
due to simultaneous changes in two or more independent variables is
the sum of the changes that would be predicted due to each one separately.
Furthermore, the unexplained variations in the data are usually assumed
to be independently and identically normally distributed for all values
of the independent variables.   In other words, if the true coefficient
values were exactly known, the error in every prediction (big or small)
would be be drawn from the same normal distribution, and the errors
in any two predictions would be statistically independent.
In some settings these strong assumptions can be justified on the basis
of established theory and practice or on physical and economic reasoning
or on the design of an experiment, but in many situations, especially
those in which model selection is one of the goals, their validity
must be confirmed through exploratory data analysis and careful examination
of diagnostic statistics and charts that are available in the regression
model output.  Violations that are detected may point you in the direction
of a better model.
To see the model equation written out, unhide the rows at the top of
this worksheet.</t>
        </r>
      </text>
    </comment>
    <comment ref="B1" authorId="0" shapeId="0">
      <text>
        <r>
          <rPr>
            <sz val="9"/>
            <color indexed="81"/>
            <rFont val="Tahoma"/>
            <family val="2"/>
          </rPr>
          <t>Model 5 (#vars=1, n=157, AdjRsq=0.981)
Dependent variable = Weight_g 
Run time = 2/5/2020 9:49:08 AM
File name = fish_catch_model4.xlsx
Data sheet name = fishdata
Computer name = FACDS414
Program file name = RegressItPC
Version number = 2020.01.20
Execution time = 00h:00m:04s</t>
        </r>
      </text>
    </comment>
    <comment ref="B9" authorId="0" shapeId="0">
      <text>
        <r>
          <rPr>
            <sz val="9"/>
            <color indexed="81"/>
            <rFont val="Tahoma"/>
            <family val="2"/>
          </rPr>
          <t>R-squared is the fraction by which the sample variance of the model's
errors is less than the sample variance of the dependent variable,
i.e., it is the fractional reduction in error variance compared to
what would be obtained with a constant-only model. Equivalently, it
is equal to 1 minus the square of {the sample standard deviation of
the errors divided by the sample standard deviation of the dependent
variable}.
There is no absolute standard for an acceptable value of this statistic.
 That depends on the nature of the data, the variance-changing transformations
(if any) that have already been applied to the dependent variable,
the decision or inference context in which the model is to be used,
and the reasonableness of  the model's assumptions in that context.
If the setting is one in which the model equation is given (as in a
designed experiment) and interest centers on whether the effects of
independent variables are non-zero rather than on their predictive
accuracy in individual cases, then a low value of R-squared may not
be a cause for concern.  The F-statistic may be relatively more important
in that case.
If the setting is one in which the variables are time series and there
is a very strong and visually obvious time pattern in the dependent
variable (e.g., a trend or random-walk or seasonal pattern), then you
should expect to be able to achieve a very high value of R-squared.
 A better measure of the model's usefulness in that case is to compare
its error statistics against those of a naive time series model.  The
mean absolute scaled error (MASE) statistic provides such a test.</t>
        </r>
      </text>
    </comment>
    <comment ref="C9" authorId="0" shapeId="0">
      <text>
        <r>
          <rPr>
            <sz val="9"/>
            <color indexed="81"/>
            <rFont val="Tahoma"/>
            <family val="2"/>
          </rPr>
          <t>Adjusted R-squared is an unbiased estimate of the fractional reduction
in error variance that the regression model achieves relative to a
constant-only model.  It is equal to 1 minus the square of {the standard
error of the regression divided by the sample standard deviation of
the dependent variable}.</t>
        </r>
      </text>
    </comment>
    <comment ref="D9" authorId="0" shapeId="0">
      <text>
        <r>
          <rPr>
            <sz val="9"/>
            <color indexed="81"/>
            <rFont val="Tahoma"/>
            <family val="2"/>
          </rPr>
          <t>The standard error of the regression is the estimated standard deviation
of the errors that the model would make if the values of its coefficients
were exactly known, assuming that the model is correct.
It is equal to the sample standard deviation of the errors multiplied
by a degree-of-freedom adjustment factor which is the square root of
(n-1)/(n-k-1), where n is the sample size and k is the number of independent
variables. Equivalently, it is the square root of the residual mean
square in the ANOVA table, as in the cell formula used here.
The standard error of the regression can also be expressed as the standard
deviation of the dependent variable multiplied by the square root of
1 minus adjusted R-squared. Thus, for models fitted to the same sample
of the same dependent variable, the standard error of the regression
goes down as adjusted R-squared goes up and vice versa.
The standard error of the regression is a lower bound on the standard
error of any forecast from the model. In that sense it can be viewed
as the model's bottom line in real terms for purposes of forecasting.
Note that it is measured in the same units as the dependent variable,
so its value also depends on how that variable is scaled.</t>
        </r>
      </text>
    </comment>
    <comment ref="E9" authorId="0" shapeId="0">
      <text>
        <r>
          <rPr>
            <sz val="9"/>
            <color indexed="81"/>
            <rFont val="Tahoma"/>
            <family val="2"/>
          </rPr>
          <t>This is the standard deviation of the dependent variable, which would
be the standard error of the regression in a constant-only model.</t>
        </r>
      </text>
    </comment>
    <comment ref="F9" authorId="0" shapeId="0">
      <text>
        <r>
          <rPr>
            <sz val="9"/>
            <color indexed="81"/>
            <rFont val="Tahoma"/>
            <family val="2"/>
          </rPr>
          <t>The number of fitted values is the number of rows in the sample for
which values of the dependent variable and all the independent variables
are available.   If it is less than the number of data rows in the
file and/or it varies among models, then some variables in the model
have missing values (blanks or text in some cells).  In such cases
you should make sure that you understand the reasons for the missing
values and be cautious in comparing models whose samples are not the
same.  You may want to avoid using predictors whose sample sizes are
much less than those of other variables.  Note that time transformations
such as lags and differences will reduce the sample size by the number
of lags they use.  In some situations where samples differ among models
that are being compared, you may want to make a second copy of the
dependent variable and delete its values in rows where independent
variables in any of the models have missing values.</t>
        </r>
      </text>
    </comment>
    <comment ref="G9" authorId="0" shapeId="0">
      <text>
        <r>
          <rPr>
            <sz val="9"/>
            <color indexed="81"/>
            <rFont val="Tahoma"/>
            <family val="2"/>
          </rPr>
          <t>The number of missing values is the number of rows in which any of
the variables included in the model are missing or have non-numeric
values.</t>
        </r>
      </text>
    </comment>
    <comment ref="H9" authorId="0" shapeId="0">
      <text>
        <r>
          <rPr>
            <sz val="9"/>
            <color indexed="81"/>
            <rFont val="Tahoma"/>
            <family val="2"/>
          </rPr>
          <t>The critical t-value is the number of standard errors to be added to
and subtracted from estimated model coefficients and forecasts in order
to compute the corresponding upper and lower confidence limits.   The
formulas for these calculations are contained in the confidence limit
cells on this worksheet.  The critical t-value is determined by the
chosen confidence level and the model's number of degrees of freedom
for error (number of fitted values minus number of parameters, including
the constant), using Excel's TINV (t-inverse) function.  It is approximately
equal to 2 for a 95% confidence interval unless the number of degrees
of freedom is very small.</t>
        </r>
      </text>
    </comment>
    <comment ref="I9" authorId="0" shapeId="0">
      <text>
        <r>
          <rPr>
            <sz val="9"/>
            <color indexed="81"/>
            <rFont val="Tahoma"/>
            <family val="2"/>
          </rPr>
          <t>The confidence level in the cell below is linked to confidence interval
formulas on the worksheet and is adjustable.  You can enter a new value
or use the Conf+ and Conf-  buttons on the RegressIt ribbon to change
it.</t>
        </r>
      </text>
    </comment>
    <comment ref="A12" authorId="0" shapeId="0">
      <text>
        <r>
          <rPr>
            <sz val="9"/>
            <color indexed="81"/>
            <rFont val="Tahoma"/>
            <family val="2"/>
          </rPr>
          <t>This table shows the estimated coefficients of the variables, together
with measures of their accuracy and their statistical and predictive
significance.  The estimation is performed by the method of least squares,
i.e., finding the unique values that minimize the sum of squared errors.
By default the table is sorted alphabetically by variable name.  The
text label for the constant has a leading space so that it appears
first in an alphabetic sort.  You may wish to re-sort the table on
the basis of some other statistic such as P-value.  You can do this
by using the Filter tool on the ribbon.
You can flag a variable for removal from the next model launched from
this sheet by positioning the cursor in its row and hitting the Remove
button on the ribbon, which will cause its line to be grayed out.</t>
        </r>
      </text>
    </comment>
    <comment ref="A13" authorId="0" shapeId="0">
      <text>
        <r>
          <rPr>
            <sz val="9"/>
            <color indexed="81"/>
            <rFont val="Tahoma"/>
            <family val="2"/>
          </rPr>
          <t>This table shows the estimated coefficients of the variables, together
with measures of their accuracy and their statistical and predictive
significance.  The estimation is performed by the method of least squares,
i.e., finding the unique values that minimize the sum of squared errors.
By default the table is sorted alphabetically by variable name.  The
text label for the constant has a leading space so that it appears
first in an alphabetic sort.  You may wish to re-sort the table on
the basis of some other statistic such as P-value.  You can do this
by using the Filter tool on the ribbon.
You can flag a variable for removal from the next model launched from
this sheet by positioning the cursor in its row and hitting the Remove
button on the ribbon, which will cause its line to be grayed out.</t>
        </r>
      </text>
    </comment>
    <comment ref="B13" authorId="0" shapeId="0">
      <text>
        <r>
          <rPr>
            <sz val="9"/>
            <color indexed="81"/>
            <rFont val="Tahoma"/>
            <family val="2"/>
          </rPr>
          <t>The coefficient of an independent variable is the change in the predicted
value of the dependent variable per unit of change in that variable,
holding the other variables fixed at any values of their own.  In a
multiple regression model its value depends to some extent on which
other variables are included (i.e., on which other things are held
to be equal as it is hypothetically varied), and its magnitude or even
its sign may change if other variables with which it is correlated
are added or removed.
The coefficient is measured in units of the dependent variable divided
by units of the independent variable, so its value depends on how the
variables are scaled as well as on the estimated strength of their
statistical relationships.
If the coefficient of an important variable is huge or tiny relative
to the number of digits visible in the cell in all of your models,
then for easier reading of the results you may wish to consider changing
its units by rescaling it by several powers of 10 before doing your
analysis.</t>
        </r>
      </text>
    </comment>
    <comment ref="C13" authorId="0" shapeId="0">
      <text>
        <r>
          <rPr>
            <sz val="9"/>
            <color indexed="81"/>
            <rFont val="Tahoma"/>
            <family val="2"/>
          </rPr>
          <t>The standard error of a coefficient is the (estimated) standard deviation
of the error that has been made in estimating it from the given sample
of data in the context of the given model.
In general it gets smaller in proportion to 1 divided by the square
root of the sample size as the sample size increases.  Thus, 4 times
as much data should be expected to reduce the standard errors of all
the coefficient estimates by a factor of 2 (approximately), assuming
that the additional data is described by the same model.</t>
        </r>
      </text>
    </comment>
    <comment ref="D13" authorId="0" shapeId="0">
      <text>
        <r>
          <rPr>
            <sz val="9"/>
            <color indexed="81"/>
            <rFont val="Tahoma"/>
            <family val="2"/>
          </rPr>
          <t xml:space="preserve">The t-statistic of an independent variable is its estimated coefficient
divided by the coefficient's own standard error, i.e., its number of
standard errors away from zero.  The t-stat's value (which has the
same sign as the coefficient) is an indicator of whether that variable
has been found to have a measurably non-zero effect in explaining or
predicting variations in the dependent variable, in the context of
other variables included in the same model.
The t-statistic associated with any one variable is model-dependent.
 Its value may change, sometimes significantly, if other related variables
are added or removed.  Also, the t-stat of a variable whose true coefficient
is non-zero tends to grow larger in magnitude as the sample size increases,
because standard errors of coefficients grow smaller as the sample
size increases.
A commonly used rule of thumb is that a variable's contribution to
a model is not statistically significant if its t-stat is less than
2 in absolute value, i.e., if its estimated value is less than 2 standard
errors away from zero, which is the approximate standard for significance
at the 0.05 level. This is not a hard-and-fast rule, but as a practical
matter the removal of a variable whose t-stat is much less than 2 in
magnitude will probably not increase the standard error of the regression
by very much.
Whether a variable should be removed also depends on other considerations,
such as the objectives of the analysis and whether there are other
supporting arguments for its use in the presence of the other variables.
  If the model specification is a priori unknown and the data have
been collected in an ad hoc fashion, simpler is generally better. </t>
        </r>
      </text>
    </comment>
    <comment ref="E13" authorId="0" shapeId="0">
      <text>
        <r>
          <rPr>
            <sz val="9"/>
            <color indexed="81"/>
            <rFont val="Tahoma"/>
            <family val="2"/>
          </rPr>
          <t>The P-value of a coefficient is determined from its t-stat.   It is
the probability of obtaining a t-stat that large or larger in magnitude
if the true coefficient of that variable is zero and the model assumptions
are otherwise correct.  Under those assumptions, the distribution of
the t-statistic is a Student's t distribution, which is almost the
same as a standard normal distribution unless the sample size is very
small.  P-values are computed from t-stats using Excel's TDIST function,
as seen in the cell formulas below.
A common rule of thumb is that a variable's contribution is not statistically
significant if its coefficient's P-value is greater than 0.05, which
indicates that there is a 1-in-20 or greater probability of obtaining
a value that large in magnitude by pure chance if the true coefficient
of that variable is zero and the rest of the model specification is
correct.  This is essentially the same standard of insignificance as
having a t-stat less than 2 in magnitude.
It is not required to keep a variable whose P-value is less than 0.05
or remove one whose P-value is greater than 0.05, although you should
generally avoid including marginally significant variables without
other supporting logic or design considerations.  Sometimes a group
of variables forms a logical unit that should not be broken up.  For
example, they might be dummy variables that are used to identify mutually
exclusive treatments in a designed experiment, or they might be seasons
of the year in a time series forecasting model.  In such cases you
generally do not pick and choose among them individually on the basis
of their P-values and t-stats.</t>
        </r>
      </text>
    </comment>
    <comment ref="F13" authorId="0" shapeId="0">
      <text>
        <r>
          <rPr>
            <sz val="9"/>
            <color indexed="81"/>
            <rFont val="Tahoma"/>
            <family val="2"/>
          </rPr>
          <t>Lower and upper confidence limits for a coefficient estimate are obtained
by adding or subtracting the appropriate number of standard errors
for that confidence level. They can be roughly interpreted as intervals
within which there is a given probability that the true value lies
if the model's assumptions are all correct and there is no a priori
information about its coefficient values.*
95% confidence limits, which are commonly reported by default, are
roughly equal to the coefficient estimate plus or minus 2 standard
errors.  The 95% level has no cosmic significance other than that it
is based (approximately) on a nice round number of standard errors
and a 19-out-of-20 chance is an easy-to-understand benchmark of quite-likely-but-not-certain.
 You may sometimes wish to present intervals for other confidence levels
depending on the decision context.  For example, a 50% confidence interval
(a coin flip) is plus-or-minus two-thirds of a standard error.
The exact number of standard errors to use for a given confidence level
is computed by the formula in cell H10 on this worksheet, which uses
Excel's TINV (t-inverse) function.  This formula contains a cell reference
to the confidence level entered in cell I10, which can be changed interactively
after fitting the model by using the Conf+ and Conf- buttons on the
RegressIt toolbar.  Try this and watch how all the numbers change.
There is a logical connection between confidence intervals and P-values
as indicators of significantly-different-from-zero: a P-value is less
than x if and only if the corresponding 100(1-x)% confidence interval
does not include zero.  In particular, P&lt;0.05 if and only if the 95%
confidence interval does not include zero.
*Technically speaking, an x% confidence interval is an interval calculated
by a mathematical formula which has the property that, over the long
run, when applied to models whose assumptions are correct, it will
cover the true value x% of the time.  This is not quite the same thing
as saying that it has an x% chance of covering the true value in your
particular case, particularly if the correctness of your model is not
established.</t>
        </r>
      </text>
    </comment>
    <comment ref="H13" authorId="0" shapeId="0">
      <text>
        <r>
          <rPr>
            <sz val="9"/>
            <color indexed="81"/>
            <rFont val="Tahoma"/>
            <family val="2"/>
          </rPr>
          <t>The variance inflation factor (VIF) of an independent variable is a
measure of its multicollinearity with the other variables, i.e., its
redundance with them in the context of a linear equation. In particular,
the VIF of an independent variable is equal to 1 divided by 1-minus-R-squared
in a regression of itself on the others. If there is only 1 variable,
its VIF is 1 by definition.  VIF's are not computed for models with
no constant.
A commonly used standard of technically-significant multicollinearity
is a VIF is greater than 10, which corresponds to an R-squared of 90%
in regressing that independent variable on the others.
The VIF's do not depend on the correlations between the independent
variables and the dependent variable, though, so a large VIF is not
necessarily proof that a given variable adds no useful information
for purposes of prediction.
The correlation matrix of coefficient estimates provides another indicator
of whether one independent variable may be redundant with others in
the context of the given model, and it also indicates which other variables
are the likely suspects.</t>
        </r>
      </text>
    </comment>
    <comment ref="I13" authorId="0" shapeId="0">
      <text>
        <r>
          <rPr>
            <sz val="9"/>
            <color indexed="81"/>
            <rFont val="Tahoma"/>
            <family val="2"/>
          </rPr>
          <t>The standardized coefficient of an independent variable (also called
a beta coefficient) is the value that its coefficient would have if
all the variables were standardized, i.e., converted to units of standard
deviations from their respective means, then fitted by a model without
a constant.  Thus, it is the predicted number of standard deviations
of change in the dependent variable per standard deviation of change
in the independent variable, other things being equal.
The standardized coefficient can be computed from the unstandardized
one by multiplying it by that variable's standard deviation and then
dividing by the standard deviation of the dependent variable, as shown
in the formulas in the cells below.  The standard deviation of the
independent variable is embedded in this formula as a number.  The
standardized value of the constant is zero by definition, and standardized
coefficients are not computed for models with no constant.
The standardized coefficient is a unit-free indicator of the sign and
magnitude of the predictive effect of an independent variable.  In
a simple (1-variable) regression model the standardized coefficient
of an independent variable is simply its correlation with the dependent
variable, which is a number between -1 and +1.  In a multiple regression
model the standardized coefficients also generally fall in this range,
with values closer to -1 or +1 indicating more importance.  Values
outside this range could be indicators of multicollinearity.
Variables whose standardized coefficients are largest in magnitude
are not necessarily those whose t-stats are the largest in magnitude.
 A standardized coefficient measures the relative predictive value
of the variable in real terms, while a t-stat measures whether its
predictive value has merely been determined to be something other than
zero.  Also, unlike t-stats, standardized coefficients of correctly
included variables do not systematically get larger in magnitude as
the sample size increases.  Rather, their estimates just become more
accurate.</t>
        </r>
      </text>
    </comment>
    <comment ref="A14" authorId="0" shapeId="0">
      <text>
        <r>
          <rPr>
            <sz val="9"/>
            <color indexed="81"/>
            <rFont val="Tahoma"/>
            <family val="2"/>
          </rPr>
          <t>The inclusion of a constant in the model ensures that the forecasts
are centered in the data in the sense that the predicted value of the
dependent variable equals its mean value when the independent variables
are all equal to their own respective mean values, and the mean value
of the model's errors is zero within the sample. i.e., it is unbiased.
The constant is also the value that would be predicted for the dependent
variable if the values of the independent variables were all equal
to zero, but often that situation is not of interest or not even logically
possible.</t>
        </r>
      </text>
    </comment>
    <comment ref="A17" authorId="0" shapeId="0">
      <text>
        <r>
          <rPr>
            <sz val="9"/>
            <color indexed="81"/>
            <rFont val="Tahoma"/>
            <family val="2"/>
          </rPr>
          <t>The ANOVA table shows the decomposition of the variance into explained
and unexplained parts, as well a significance test for the model's
improvement over a constant-only model, taking into account the number
of independent variables that were used.  Thus, it tests the joint
predictive significance of all the independent variables.
In a linear regression model, the sum of squared deviations of the
dependent variable from its mean is equal to the sum of squared deviations
of the predictions (its explained part) plus the sum of squared errors
(its unexplained part).  Equivalently, on dividing by sample size,
the variance of the dependent variable is equal to the sum of the variance
of the predictions and the variance of the errors.</t>
        </r>
      </text>
    </comment>
    <comment ref="A18" authorId="0" shapeId="0">
      <text>
        <r>
          <rPr>
            <sz val="9"/>
            <color indexed="81"/>
            <rFont val="Tahoma"/>
            <family val="2"/>
          </rPr>
          <t>The ANOVA table shows the decomposition of the variance into explained
and unexplained parts, as well a significance test for the model's
improvement over a constant-only model, taking into account the number
of independent variables that were used.  Thus, it tests the joint
predictive significance of all the independent variables.
In a linear regression model, the sum of squared deviations of the
dependent variable from its mean is equal to the sum of squared deviations
of the predictions (its explained part) plus the sum of squared errors
(its unexplained part).  Equivalently, on dividing by sample size,
the variance of the dependent variable is equal to the sum of the variance
of the predictions and the variance of the errors.</t>
        </r>
      </text>
    </comment>
    <comment ref="E18" authorId="0" shapeId="0">
      <text>
        <r>
          <rPr>
            <sz val="9"/>
            <color indexed="81"/>
            <rFont val="Tahoma"/>
            <family val="2"/>
          </rPr>
          <t>Each of the sums of squares in the ANOVA table is divided by its associated
number of degrees of freedom in order to obtain a corresponding mean
square.  For the regression sum of squares the number of degrees of
freedom is the number of independent variables, and for the residual
sum of squares the number of degrees of freedom is the sample size
minus the total number of model parameters, including the constant.
 The ratio of their mean squares is the F statistic.  In other words,
the F-statistic is the explained-variance-per-degree-of-freedom-used
divided by the unexplained-variance-per-degree-of-freedom-not-used.
Ideally the F-statistic is significantly larger than 1, indicating
that the independent variables explain more than their share of the
variance of the independent variable, i.e., more than would have been
expected by chance.    The corresponding P-value indicates the statistical
significance of the amount by which the F-statistic is greater than
1, taking into account the sample size and number of variables.   In
a simple regression model the F-statistic is merely the square of the
t-statistic of the single independent variable, and their P-values
are the same.
The F-statistic is of particular interest in designed experiments where
the independent variables are dummies for mutually exclusive treatment
conditions and interactions and the question is whether they have a
non-zero overall effect.  In such settings the F-statistic may be much
more important than R-squared or the standard error of the regression
or the statistical significance of individual coefficients.</t>
        </r>
      </text>
    </comment>
    <comment ref="A23" authorId="0" shapeId="0">
      <text>
        <r>
          <rPr>
            <sz val="9"/>
            <color indexed="81"/>
            <rFont val="Tahoma"/>
            <family val="2"/>
          </rPr>
          <t>The line fit plot for a simple (1-variable) regression model gives
the best visual summary of the model's properties (namely, a straight
line fitted to a scatterplot of the dependent variable versus the independent
variable) and it includes confidence bands for predictions.  If the
editable-chart option has been chosen, the confidence bands adjust
interactively when the confidence level is increased or decreased via
the buttons on the ribbon.   The table of values that are used to plot
the regression line and confidence bands is located behind the chart.
 If you drag the chart to the right, you can view the numbers as well
as the underlying formulas.  The values of the independent variable
in the first column can also be changed.</t>
        </r>
      </text>
    </comment>
    <comment ref="A24" authorId="0" shapeId="0">
      <text>
        <r>
          <rPr>
            <sz val="9"/>
            <color indexed="81"/>
            <rFont val="Tahoma"/>
            <family val="2"/>
          </rPr>
          <t>The line fit plot for a simple (1-variable) regression model gives
the best visual summary of the model's properties (namely, a straight
line fitted to a scatterplot of the dependent variable versus the independent
variable) and it includes confidence bands for predictions.  If the
editable-chart option has been chosen, the confidence bands adjust
interactively when the confidence level is increased or decreased via
the buttons on the ribbon.   The table of values that are used to plot
the regression line and confidence bands is located behind the chart.
 If you drag the chart to the right, you can view the numbers as well
as the underlying formulas.  The values of the independent variable
in the first column can also be changed.</t>
        </r>
      </text>
    </comment>
    <comment ref="B46" authorId="0" shapeId="0">
      <text>
        <r>
          <rPr>
            <sz val="9"/>
            <color indexed="81"/>
            <rFont val="Tahoma"/>
            <family val="2"/>
          </rPr>
          <t>The sample mean of the errors is always zero if the model includes
a constant term.  It may be nonzero, reflecting positive or negative
bias in the predictions, if a constant is not included.</t>
        </r>
      </text>
    </comment>
    <comment ref="C46" authorId="0" shapeId="0">
      <text>
        <r>
          <rPr>
            <sz val="9"/>
            <color indexed="81"/>
            <rFont val="Tahoma"/>
            <family val="2"/>
          </rPr>
          <t>Root-Mean-Squared-Error is the square root of the average of the squared
errors, which is same as the population standard deviation of the errors
if the model includes a constant.  It is always slightly smaller than
the standard error of the regression, because it does not include an
adjustment for the number of parameters used to fit the data.</t>
        </r>
      </text>
    </comment>
    <comment ref="D46" authorId="0" shapeId="0">
      <text>
        <r>
          <rPr>
            <sz val="9"/>
            <color indexed="81"/>
            <rFont val="Tahoma"/>
            <family val="2"/>
          </rPr>
          <t>Mean Absolute Error is the average of the absolute values of the errors,
which is another measure of the size of a typical error.  It is less
sensitive than RMSE to the presence of extreme values and hence may
have more practical significance when the error distribution has long
tails.   MAE is typically smaller than RMSE, about 20% less on average
for errors that are normally distributed, so these two statistics cannot
be compared to each other.</t>
        </r>
      </text>
    </comment>
    <comment ref="G46" authorId="0" shapeId="0">
      <text>
        <r>
          <rPr>
            <sz val="9"/>
            <color indexed="81"/>
            <rFont val="Tahoma"/>
            <family val="2"/>
          </rPr>
          <t>Mean Absolute Percentage Error is the average of the absolute values
of the errors expressed in percentage terms.   It is defined only in
the case where the dependent variable is strictly positive.</t>
        </r>
      </text>
    </comment>
    <comment ref="H46" authorId="0" shapeId="0">
      <text>
        <r>
          <rPr>
            <sz val="9"/>
            <color indexed="81"/>
            <rFont val="Tahoma"/>
            <family val="2"/>
          </rPr>
          <t>The adjusted Anderson-Darling (A-D*) statistic provides a test of the
assumption that the errors of the model are normally distributed, which
is the basis of formulas for calculating P-values and confidence intervals.
 It is a weighted measure of the difference between the actual and
theoretical cumulative distribution functions, with relatively more
weight placed on the tails of the distribution, and it works well for
small sample sizes.  The Jarque-Bera statistic is better for large
samples for computational efficiency.  Here the A-D* stat is used for
sample sizes less than 2000 and the Jarque-Bera stat otherwise.
The cell below shows the approximate P-value for judging the significance
of non-normality of the errors, as determined from the A-D* stat. 
  If non-normality is very significant, i.e., if the P-value is very
small (see the attached cell comment for details), it is advisable
to study the other residual stats and plots to determine whether the
problem is systematic (possibly indicating the need for a nonlinear
transformation of the dependent variable, or the inclusion of a higher-order
term as a predictor, or partitioning of the sample), or whether it
is due to the influence of a small number of extreme errors, or whether
it is an artifact of a large sample.  If the sample is very large,
a violation of normality that is small in practical terms could be
flagged as `statistically` significant.
If no other flaws in the model are apparent, then the unexplainable
variations in the data just may not be normally distributed.  That
can happen if the situation is one in which the assumptions of the
Central Limit Theorem (many independent additive sources of noise)
do not apply to the errors.  The normal-error-distribution property
is not an absolute requirement for a useful regression model, particularly
if only point estimates are needed.  Its most important roles are in
placing well-calibrated confidence intervals around forecasts and in
hypothesis testing with very small samples.
The A-D* stat is not the bottom line, just one of many indicators of
problems with model assumptions, and it should not be used as a basis
for ranking of models. Normality is much less important than the other
assumptions of regression analysis (relevance of the independent variables,
linearity and additivity of their effects, independence and constant
variance of the errors).   If it is violated, you should look for evidence
of more serious problems.</t>
        </r>
      </text>
    </comment>
    <comment ref="H47" authorId="0" shapeId="0">
      <text>
        <r>
          <rPr>
            <sz val="9"/>
            <color indexed="81"/>
            <rFont val="Tahoma"/>
            <family val="2"/>
          </rPr>
          <t>Adjusted Anderson-Darling statistic = 9.96 (P=0.000)
The critical value is 0.752 [1.035, 1.443] for non-normality
that is significant at the 0.05 [0.01, 0.001] level.
Jarque-Bera statistic = 882.99 (P=0.000)
The critical value is 5.991 [9.210, 13.816] for non-normality
that is significant at the 0.05 [0.01, 0.001] level,
 based on a Chi-square distribution with 2 degrees of freedom.</t>
        </r>
      </text>
    </comment>
    <comment ref="A50" authorId="0" shapeId="0">
      <text>
        <r>
          <rPr>
            <sz val="9"/>
            <color indexed="81"/>
            <rFont val="Tahoma"/>
            <family val="2"/>
          </rPr>
          <t>The plot of actual and predicted values versus observation number is
especially useful for time series data, because it highlights the original
time pattern in the data as well as the degree to which the model has
fitted it.  If the time series data option has been used, connecting
lines as well as points are shown.  You will usually notice that the
predicted variations in the dependent variable over time are less dramatic
than than the actual variations, an example of regression to the mean.
 This chart is also useful for data visualization more generally: 
 it can reveal whether the rows of data have been ordered by sorting
or grouping on some criterion.
If the model includes out-of-sample forecasts, the forecasts and confidence
intervals are also included on this chart. If the chart is editable,
the forecasts disappear and reappear according to whether the forecast
table is hidden or not, and the confidence limits respond interactively
to changes in the confidence level.</t>
        </r>
      </text>
    </comment>
    <comment ref="A51" authorId="0" shapeId="0">
      <text>
        <r>
          <rPr>
            <sz val="9"/>
            <color indexed="81"/>
            <rFont val="Tahoma"/>
            <family val="2"/>
          </rPr>
          <t>The plot of actual and predicted values versus observation number is
especially useful for time series data, because it highlights the original
time pattern in the data as well as the degree to which the model has
fitted it.  If the time series data option has been used, connecting
lines as well as points are shown.  You will usually notice that the
predicted variations in the dependent variable over time are less dramatic
than than the actual variations, an example of regression to the mean.
 This chart is also useful for data visualization more generally: 
 it can reveal whether the rows of data have been ordered by sorting
or grouping on some criterion.
If the model includes out-of-sample forecasts, the forecasts and confidence
intervals are also included on this chart. If the chart is editable,
the forecasts disappear and reappear according to whether the forecast
table is hidden or not, and the confidence limits respond interactively
to changes in the confidence level.</t>
        </r>
      </text>
    </comment>
    <comment ref="A72" authorId="0" shapeId="0">
      <text>
        <r>
          <rPr>
            <sz val="9"/>
            <color indexed="81"/>
            <rFont val="Tahoma"/>
            <family val="2"/>
          </rPr>
          <t xml:space="preserve"> The residual-versus-observation# plot is of particular interest in
the case of time series data because it highlights problems such as:
  (i) a linear or nonlinear trend in the errors, (ii) a tendency to
make many consecutive errors with the same sign, (iii) systematic increases
or decreases in the variance of the errors over time, (iv) a poorly
fitted seasonal pattern, and/or (v) concentrations of very large errors
at a few points in time.
If you see evidence of any of these problems, you may wish to consider
the use of time transformations and/or nonlinear transformations of
some variables and/or the deletion of very old data or subsets of data
that are not relevant to current conditions.  You should also seek
out other historical information that might shed light on the nature
of the time pattern.
If the time series statistics option has been chosen, the autocorrelation
of the first listed lag is shown on the chart.  If the data does not
consist of time series, this plot can still be helpful in showing where
in the data set the largest errors occurred. </t>
        </r>
      </text>
    </comment>
    <comment ref="A73" authorId="0" shapeId="0">
      <text>
        <r>
          <rPr>
            <sz val="9"/>
            <color indexed="81"/>
            <rFont val="Tahoma"/>
            <family val="2"/>
          </rPr>
          <t xml:space="preserve"> The residual-versus-observation# plot is of particular interest in
the case of time series data because it highlights problems such as:
  (i) a linear or nonlinear trend in the errors, (ii) a tendency to
make many consecutive errors with the same sign, (iii) systematic increases
or decreases in the variance of the errors over time, (iv) a poorly
fitted seasonal pattern, and/or (v) concentrations of very large errors
at a few points in time.
If you see evidence of any of these problems, you may wish to consider
the use of time transformations and/or nonlinear transformations of
some variables and/or the deletion of very old data or subsets of data
that are not relevant to current conditions.  You should also seek
out other historical information that might shed light on the nature
of the time pattern.
If the time series statistics option has been chosen, the autocorrelation
of the first listed lag is shown on the chart.  If the data does not
consist of time series, this plot can still be helpful in showing where
in the data set the largest errors occurred. </t>
        </r>
      </text>
    </comment>
    <comment ref="A94" authorId="0" shapeId="0">
      <text>
        <r>
          <rPr>
            <sz val="9"/>
            <color indexed="81"/>
            <rFont val="Tahoma"/>
            <family val="2"/>
          </rPr>
          <t>The residuals-versus-predicted-values plot reveals whether there is
a systematic nonlinear pattern in the data that the model did not capture
and/or whether the model has a tendency to make systematically larger
errors when making larger predictions.  What to look for:  errors that
are not centered around zero for predictions of all sizes and/or which
do not have the same variance for predictions of different sizes. 
Especially look for evidence of a curving pattern or a widening pattern
as you scan from left to right.
It is not necessary for points to be evenly distributed from left to
right on this chart:  there could be clumps or vertical lines of points.
 What is important is that the vertical distribution of points should
be centered around zero and have approximately the same variance for
small, medium, and large predictions.  If not, this could indicate
a need for nonlinear transformation of some variables, or inclusion
of more predictors, or partitioning of the sample.</t>
        </r>
      </text>
    </comment>
    <comment ref="A95" authorId="0" shapeId="0">
      <text>
        <r>
          <rPr>
            <sz val="9"/>
            <color indexed="81"/>
            <rFont val="Tahoma"/>
            <family val="2"/>
          </rPr>
          <t>The residuals-versus-predicted-values plot reveals whether there is
a systematic nonlinear pattern in the data that the model did not capture
and/or whether the model has a tendency to make systematically larger
errors when making larger predictions.  What to look for:  errors that
are not centered around zero for predictions of all sizes and/or which
do not have the same variance for predictions of different sizes. 
Especially look for evidence of a curving pattern or a widening pattern
as you scan from left to right.
It is not necessary for points to be evenly distributed from left to
right on this chart:  there could be clumps or vertical lines of points.
 What is important is that the vertical distribution of points should
be centered around zero and have approximately the same variance for
small, medium, and large predictions.  If not, this could indicate
a need for nonlinear transformation of some variables, or inclusion
of more predictors, or partitioning of the sample.</t>
        </r>
      </text>
    </comment>
    <comment ref="A116" authorId="0" shapeId="0">
      <text>
        <r>
          <rPr>
            <sz val="9"/>
            <color indexed="81"/>
            <rFont val="Tahoma"/>
            <family val="2"/>
          </rPr>
          <t>The residual histogram plot shows the distribution of errors across
their range and gives an approximate picture of the shape of that distribution
and the relative positions of the most extreme errors. However, it
can be hard to judge from this plot whether the error distribution
is normal, and it can be hard to spot outliers in a large data set
because their bars may be very short. Due to sampling variation, you
should not expect the observed frequency distribution to follow a smooth
curve of any kind unless the data set is large.
For a more precise test of the normality assumption, look at the bound
on the P-value for the J-B or A-D* stat that is printed on the chart.
 (Smaller P-values indicate a more non-normal distribution.)  The normal
quantile plot gives a more detailed view of the manner in which the
error distribution differs from a normal distribution.
See the A-D* or J-B stat comment in the error distribution statistics
table for more discussion of normality testing.</t>
        </r>
      </text>
    </comment>
    <comment ref="A117" authorId="0" shapeId="0">
      <text>
        <r>
          <rPr>
            <sz val="9"/>
            <color indexed="81"/>
            <rFont val="Tahoma"/>
            <family val="2"/>
          </rPr>
          <t>The residual histogram plot shows the distribution of errors across
their range and gives an approximate picture of the shape of that distribution
and the relative positions of the most extreme errors. However, it
can be hard to judge from this plot whether the error distribution
is normal, and it can be hard to spot outliers in a large data set
because their bars may be very short. Due to sampling variation, you
should not expect the observed frequency distribution to follow a smooth
curve of any kind unless the data set is large.
For a more precise test of the normality assumption, look at the bound
on the P-value for the J-B or A-D* stat that is printed on the chart.
 (Smaller P-values indicate a more non-normal distribution.)  The normal
quantile plot gives a more detailed view of the manner in which the
error distribution differs from a normal distribution.
See the A-D* or J-B stat comment in the error distribution statistics
table for more discussion of normality testing.</t>
        </r>
      </text>
    </comment>
    <comment ref="A138" authorId="0" shapeId="0">
      <text>
        <r>
          <rPr>
            <sz val="9"/>
            <color indexed="81"/>
            <rFont val="Tahoma"/>
            <family val="2"/>
          </rPr>
          <t>The normal quantile plot is a plot of the actual standardized residuals
of the model versus their theoretical values for a normal distribution
with same mean (zero) and same variance.  It provides a more sensitive
visual test for normality than the histogram plot, as well as clearer
identification of outliers.  If the error distribution is normal, the
points on the quantile plot should line up approximately along the
diagonal reference line.
What to look for:  isolated points that deviate sharply from the line
at one or both ends (outliers needing closer inspection) and/or a strongly
nonlinear pattern indicating a systematic departure from normality.
 A bow-shaped pattern indicates that the error distribution is not
symmetric.  An S-shaped [reverse-S-shaped] pattern indicates that the
error distribution has thinner [thicker] tails than a normal distribution.
 Such patterns may indicate the need for a change in model assumptions
such as transformations of variables, additional predictors, or partitioning
of the sample, and often the same issues are revealed by other model
diagnostics.
In the case where there are isolated points that deviate from the line
at one end or the other, you can identify their locations in the data
set by choosing the residual-table output option when running the model,
then using the Filter tool on the ribbon to sort the residual table
on absolute standardized residual.  The residual table appears at the
very bottom of the output worksheet and is hidden by default:  click
the plus sign in the sidebar to display it.  Note that the selection
of the residual-table option is not remembered from one model to the
next (to save memory in cases where it is not needed for every model),
so you will have to re-check its box if you want to generate it for
a new model launched from an existing model sheet.
See the A-D* or J-B stat comment in the error distribution statistics
table for more discussion of normality testing.</t>
        </r>
      </text>
    </comment>
    <comment ref="A139" authorId="0" shapeId="0">
      <text>
        <r>
          <rPr>
            <sz val="9"/>
            <color indexed="81"/>
            <rFont val="Tahoma"/>
            <family val="2"/>
          </rPr>
          <t>The normal quantile plot is a plot of the actual standardized residuals
of the model versus their theoretical values for a normal distribution
with same mean (zero) and same variance.  It provides a more sensitive
visual test for normality than the histogram plot, as well as clearer
identification of outliers.  If the error distribution is normal, the
points on the quantile plot should line up approximately along the
diagonal reference line.
What to look for:  isolated points that deviate sharply from the line
at one or both ends (outliers needing closer inspection) and/or a strongly
nonlinear pattern indicating a systematic departure from normality.
 A bow-shaped pattern indicates that the error distribution is not
symmetric.  An S-shaped [reverse-S-shaped] pattern indicates that the
error distribution has thinner [thicker] tails than a normal distribution.
 Such patterns may indicate the need for a change in model assumptions
such as transformations of variables, additional predictors, or partitioning
of the sample, and often the same issues are revealed by other model
diagnostics.
In the case where there are isolated points that deviate from the line
at one end or the other, you can identify their locations in the data
set by choosing the residual-table output option when running the model,
then using the Filter tool on the ribbon to sort the residual table
on absolute standardized residual.  The residual table appears at the
very bottom of the output worksheet and is hidden by default:  click
the plus sign in the sidebar to display it.  Note that the selection
of the residual-table option is not remembered from one model to the
next (to save memory in cases where it is not needed for every model),
so you will have to re-check its box if you want to generate it for
a new model launched from an existing model sheet.
See the A-D* or J-B stat comment in the error distribution statistics
table for more discussion of normality testing.</t>
        </r>
      </text>
    </comment>
  </commentList>
</comments>
</file>

<file path=xl/comments6.xml><?xml version="1.0" encoding="utf-8"?>
<comments xmlns="http://schemas.openxmlformats.org/spreadsheetml/2006/main">
  <authors>
    <author>FacDS - Bob Nau</author>
  </authors>
  <commentList>
    <comment ref="B4" authorId="0" shapeId="0">
      <text>
        <r>
          <rPr>
            <sz val="9"/>
            <color indexed="81"/>
            <rFont val="Tahoma"/>
            <family val="2"/>
          </rPr>
          <t>Model 1 (#vars=1, n=157, AdjRsq=0.946)
Dependent variable = Weight_g.Ln 
Run time = 2/5/2020 9:43:12 AM
File name = fish_catch_stats2.xlsx
Data sheet name = fishdata
Computer name = FACDS414
Program file name = RegressItPC
Version number = 2020.01.20
Execution time = 00h:00m:06s</t>
        </r>
      </text>
    </comment>
    <comment ref="C4" authorId="0" shapeId="0">
      <text>
        <r>
          <rPr>
            <sz val="9"/>
            <color indexed="81"/>
            <rFont val="Tahoma"/>
            <family val="2"/>
          </rPr>
          <t>Model 2 (#vars=7, n=157, AdjRsq=0.994)
Dependent variable = Weight_g.Ln 
Run time = 2/5/2020 9:44:14 AM
File name = fish_catch_model1.xlsx
Data sheet name = fishdata
Computer name = FACDS414
Program file name = RegressItPC
Version number = 2020.01.20
Execution time = 00h:00m:07s</t>
        </r>
      </text>
    </comment>
    <comment ref="D4" authorId="0" shapeId="0">
      <text>
        <r>
          <rPr>
            <sz val="9"/>
            <color indexed="81"/>
            <rFont val="Tahoma"/>
            <family val="2"/>
          </rPr>
          <t>Model 3 (#vars=3, n=157, AdjRsq=0.994)
Dependent variable = Weight_g.Ln 
Run time = 2/5/2020 9:44:56 AM
File name = fish_catch_model2.xlsx
Data sheet name = fishdata
Computer name = FACDS414
Program file name = RegressItPC
Version number = 2020.01.20
Execution time = 00h:00m:04s</t>
        </r>
      </text>
    </comment>
    <comment ref="E4" authorId="0" shapeId="0">
      <text>
        <r>
          <rPr>
            <sz val="9"/>
            <color indexed="81"/>
            <rFont val="Tahoma"/>
            <family val="2"/>
          </rPr>
          <t>Model 4 (#vars=9, n=157, AdjRsq=0.996)
Dependent variable = Weight_g.Ln 
Run time = 2/5/2020 9:46:59 AM
File name = fish_catch_model3.xlsx
Data sheet name = fishdata
Computer name = FACDS414
Program file name = RegressItPC
Version number = 2020.01.20
Execution time = 00h:00m:10s</t>
        </r>
      </text>
    </comment>
    <comment ref="A8" authorId="0" shapeId="0">
      <text>
        <r>
          <rPr>
            <sz val="9"/>
            <color indexed="81"/>
            <rFont val="Tahoma"/>
            <family val="2"/>
          </rPr>
          <t>You can make a chart of the standard error of the regression and/or R-squared versus the number of variables by selecting a 3-row range beginning in this cell and choosing Insert/Scatterchart from the Excel menu.</t>
        </r>
      </text>
    </comment>
    <comment ref="B15" authorId="0" shapeId="0">
      <text>
        <r>
          <rPr>
            <sz val="9"/>
            <color indexed="81"/>
            <rFont val="Tahoma"/>
            <family val="2"/>
          </rPr>
          <t>Adjusted Anderson-Darling statistic = 10.88 (P=0.000)
The critical value is 0.752 [1.035, 1.443] for non-normality
that is significant at the 0.05 [0.01, 0.001] level.
Jarque-Bera statistic = 33.42 (P=0.000)
The critical value is 5.991 [9.210, 13.816] for non-normality
that is significant at the 0.05 [0.01, 0.001] level,
 based on a Chi-square distribution with 2 degrees of freedom.</t>
        </r>
      </text>
    </comment>
    <comment ref="C15" authorId="0" shapeId="0">
      <text>
        <r>
          <rPr>
            <sz val="9"/>
            <color indexed="81"/>
            <rFont val="Tahoma"/>
            <family val="2"/>
          </rPr>
          <t>Adjusted Anderson-Darling statistic = 0.68 (P=0.078)
The critical value is 0.752 [1.035, 1.443] for non-normality
that is significant at the 0.05 [0.01, 0.001] level.
Jarque-Bera statistic = 15.99 (P=0.000)
The critical value is 5.991 [9.210, 13.816] for non-normality
that is significant at the 0.05 [0.01, 0.001] level,
 based on a Chi-square distribution with 2 degrees of freedom.</t>
        </r>
      </text>
    </comment>
    <comment ref="D15" authorId="0" shapeId="0">
      <text>
        <r>
          <rPr>
            <sz val="9"/>
            <color indexed="81"/>
            <rFont val="Tahoma"/>
            <family val="2"/>
          </rPr>
          <t>Adjusted Anderson-Darling statistic = 0.24 (P=0.763)
The critical value is 0.752 [1.035, 1.443] for non-normality
that is significant at the 0.05 [0.01, 0.001] level.
Jarque-Bera statistic = 2.50 (P=0.286)
The critical value is 5.991 [9.210, 13.816] for non-normality
that is significant at the 0.05 [0.01, 0.001] level,
 based on a Chi-square distribution with 2 degrees of freedom.</t>
        </r>
      </text>
    </comment>
    <comment ref="E15" authorId="0" shapeId="0">
      <text>
        <r>
          <rPr>
            <sz val="9"/>
            <color indexed="81"/>
            <rFont val="Tahoma"/>
            <family val="2"/>
          </rPr>
          <t>Adjusted Anderson-Darling statistic = 0.32 (P=0.541)
The critical value is 0.752 [1.035, 1.443] for non-normality
that is significant at the 0.05 [0.01, 0.001] level.
Jarque-Bera statistic = 2.49 (P=0.288)
The critical value is 5.991 [9.210, 13.816] for non-normality
that is significant at the 0.05 [0.01, 0.001] level,
 based on a Chi-square distribution with 2 degrees of freedom.</t>
        </r>
      </text>
    </comment>
    <comment ref="B20" authorId="0" shapeId="0">
      <text>
        <r>
          <rPr>
            <sz val="9"/>
            <color indexed="81"/>
            <rFont val="Tahoma"/>
            <family val="2"/>
          </rPr>
          <t>Model = Model 1
Variable =  Constant
Coeff = -5.2692
StdErr = 0.206176
t-stat = -25.557
P-value = 0
VIF = 0
StdCoeff = 0</t>
        </r>
      </text>
    </comment>
    <comment ref="C20" authorId="0" shapeId="0">
      <text>
        <r>
          <rPr>
            <sz val="9"/>
            <color indexed="81"/>
            <rFont val="Tahoma"/>
            <family val="2"/>
          </rPr>
          <t>Model = Model 2
Variable =  Constant
Coeff = -5.0543
StdErr = 0.117131
t-stat = -43.151
P-value = 0
VIF = 0
StdCoeff = 0</t>
        </r>
      </text>
    </comment>
    <comment ref="D20" authorId="0" shapeId="0">
      <text>
        <r>
          <rPr>
            <sz val="9"/>
            <color indexed="81"/>
            <rFont val="Tahoma"/>
            <family val="2"/>
          </rPr>
          <t>Model = Model 3
Variable =  Constant
Coeff = -9.1425
StdErr = 0.129318
t-stat = -70.698
P-value = 0
VIF = 0
StdCoeff = 0</t>
        </r>
      </text>
    </comment>
    <comment ref="E20" authorId="0" shapeId="0">
      <text>
        <r>
          <rPr>
            <sz val="9"/>
            <color indexed="81"/>
            <rFont val="Tahoma"/>
            <family val="2"/>
          </rPr>
          <t>Model = Model 4
Variable =  Constant
Coeff = -8.2284
StdErr = 0.3716
t-stat = -22.143
P-value = 0
VIF = 0
StdCoeff = 0</t>
        </r>
      </text>
    </comment>
    <comment ref="D21" authorId="0" shapeId="0">
      <text>
        <r>
          <rPr>
            <sz val="9"/>
            <color indexed="81"/>
            <rFont val="Tahoma"/>
            <family val="2"/>
          </rPr>
          <t>Model = Model 3
Variable = Height_pct.Ln
Coeff = 0.44477
StdErr = 0.032696
t-stat = 13.603
P-value = 0
VIF = 1.631
StdCoeff = 0.10411</t>
        </r>
      </text>
    </comment>
    <comment ref="E21" authorId="0" shapeId="0">
      <text>
        <r>
          <rPr>
            <sz val="9"/>
            <color indexed="81"/>
            <rFont val="Tahoma"/>
            <family val="2"/>
          </rPr>
          <t>Model = Model 4
Variable = Height_pct.Ln
Coeff = 0.65479
StdErr = 0.13771
t-stat = 4.755
P-value = 0
VIF = 43.283
StdCoeff = 0.15327</t>
        </r>
      </text>
    </comment>
    <comment ref="B22" authorId="0" shapeId="0">
      <text>
        <r>
          <rPr>
            <sz val="9"/>
            <color indexed="81"/>
            <rFont val="Tahoma"/>
            <family val="2"/>
          </rPr>
          <t>Model = Model 1
Variable = Length_cm.Ln
Coeff = 3.1724
StdErr = 0.060821
t-stat = 52.16
P-value = 0
VIF = 1
StdCoeff = 0.97268</t>
        </r>
      </text>
    </comment>
    <comment ref="C22" authorId="0" shapeId="0">
      <text>
        <r>
          <rPr>
            <sz val="9"/>
            <color indexed="81"/>
            <rFont val="Tahoma"/>
            <family val="2"/>
          </rPr>
          <t>Model = Model 2
Variable = Length_cm.Ln
Coeff = 3.15532
StdErr = 0.034909
t-stat = 90.388
P-value = 0
VIF = 2.992
StdCoeff = 0.96743</t>
        </r>
      </text>
    </comment>
    <comment ref="D22" authorId="0" shapeId="0">
      <text>
        <r>
          <rPr>
            <sz val="9"/>
            <color indexed="81"/>
            <rFont val="Tahoma"/>
            <family val="2"/>
          </rPr>
          <t>Model = Model 3
Variable = Length_cm.Ln
Coeff = 3.01707
StdErr = 0.0200587
t-stat = 150.412
P-value = 0
VIF = 1.053
StdCoeff = 0.92505</t>
        </r>
      </text>
    </comment>
    <comment ref="E22" authorId="0" shapeId="0">
      <text>
        <r>
          <rPr>
            <sz val="9"/>
            <color indexed="81"/>
            <rFont val="Tahoma"/>
            <family val="2"/>
          </rPr>
          <t>Model = Model 4
Variable = Length_cm.Ln
Coeff = 3.03067
StdErr = 0.0306857
t-stat = 98.765
P-value = 0
VIF = 3.687
StdCoeff = 0.92921</t>
        </r>
      </text>
    </comment>
    <comment ref="C23" authorId="0" shapeId="0">
      <text>
        <r>
          <rPr>
            <sz val="9"/>
            <color indexed="81"/>
            <rFont val="Tahoma"/>
            <family val="2"/>
          </rPr>
          <t>Model = Model 2
Variable = Species.Eq.1
Coeff = -0.055125
StdErr = 0.0248218
t-stat = -2.221
P-value = 0.028
VIF = 1.554
StdCoeff = -0.01713</t>
        </r>
      </text>
    </comment>
    <comment ref="E23" authorId="0" shapeId="0">
      <text>
        <r>
          <rPr>
            <sz val="9"/>
            <color indexed="81"/>
            <rFont val="Tahoma"/>
            <family val="2"/>
          </rPr>
          <t>Model = Model 4
Variable = Species.Eq.1
Coeff = -0.228239
StdErr = 0.064203
t-stat = -3.555
P-value = 0.001
VIF = 16.575
StdCoeff = -0.07091</t>
        </r>
      </text>
    </comment>
    <comment ref="C24" authorId="0" shapeId="0">
      <text>
        <r>
          <rPr>
            <sz val="9"/>
            <color indexed="81"/>
            <rFont val="Tahoma"/>
            <family val="2"/>
          </rPr>
          <t>Model = Model 2
Variable = Species.Eq.2
Coeff = 0.071133
StdErr = 0.044652
t-stat = 1.593
P-value = 0.113
VIF = 1.089
StdCoeff = 0.01029</t>
        </r>
      </text>
    </comment>
    <comment ref="E24" authorId="0" shapeId="0">
      <text>
        <r>
          <rPr>
            <sz val="9"/>
            <color indexed="81"/>
            <rFont val="Tahoma"/>
            <family val="2"/>
          </rPr>
          <t>Model = Model 4
Variable = Species.Eq.2
Coeff = 0.0230835
StdErr = 0.037747
t-stat = 0.612
P-value = 0.542
VIF = 1.241
StdCoeff = 0.00334</t>
        </r>
      </text>
    </comment>
    <comment ref="C25" authorId="0" shapeId="0">
      <text>
        <r>
          <rPr>
            <sz val="9"/>
            <color indexed="81"/>
            <rFont val="Tahoma"/>
            <family val="2"/>
          </rPr>
          <t>Model = Model 2
Variable = Species.Eq.3
Coeff = -0.1223
StdErr = 0.0276234
t-stat = -4.427
P-value = 0
VIF = 1.206
StdCoeff = -0.03009</t>
        </r>
      </text>
    </comment>
    <comment ref="E25" authorId="0" shapeId="0">
      <text>
        <r>
          <rPr>
            <sz val="9"/>
            <color indexed="81"/>
            <rFont val="Tahoma"/>
            <family val="2"/>
          </rPr>
          <t>Model = Model 4
Variable = Species.Eq.3
Coeff = -0.106261
StdErr = 0.0238224
t-stat = -4.461
P-value = 0
VIF = 1.431
StdCoeff = -0.02614</t>
        </r>
      </text>
    </comment>
    <comment ref="C26" authorId="0" shapeId="0">
      <text>
        <r>
          <rPr>
            <sz val="9"/>
            <color indexed="81"/>
            <rFont val="Tahoma"/>
            <family val="2"/>
          </rPr>
          <t>Model = Model 2
Variable = Species.Eq.4
Coeff = 0.149486
StdErr = 0.034756
t-stat = 4.301
P-value = 0
VIF = 1.17
StdCoeff = 0.02878</t>
        </r>
      </text>
    </comment>
    <comment ref="E26" authorId="0" shapeId="0">
      <text>
        <r>
          <rPr>
            <sz val="9"/>
            <color indexed="81"/>
            <rFont val="Tahoma"/>
            <family val="2"/>
          </rPr>
          <t>Model = Model 4
Variable = Species.Eq.4
Coeff = -0.082978
StdErr = 0.069679
t-stat = -1.191
P-value = 0.236
VIF = 7.497
StdCoeff = -0.01598</t>
        </r>
      </text>
    </comment>
    <comment ref="C27" authorId="0" shapeId="0">
      <text>
        <r>
          <rPr>
            <sz val="9"/>
            <color indexed="81"/>
            <rFont val="Tahoma"/>
            <family val="2"/>
          </rPr>
          <t>Model = Model 2
Variable = Species.Eq.5
Coeff = -0.67147
StdErr = 0.040811
t-stat = -16.453
P-value = 0
VIF = 2.01
StdCoeff = -0.14434</t>
        </r>
      </text>
    </comment>
    <comment ref="E27" authorId="0" shapeId="0">
      <text>
        <r>
          <rPr>
            <sz val="9"/>
            <color indexed="81"/>
            <rFont val="Tahoma"/>
            <family val="2"/>
          </rPr>
          <t>Model = Model 4
Variable = Species.Eq.5
Coeff = -0.246553
StdErr = 0.056265
t-stat = -4.382
P-value = 0
VIF = 6.094
StdCoeff = -0.053</t>
        </r>
      </text>
    </comment>
    <comment ref="C28" authorId="0" shapeId="0">
      <text>
        <r>
          <rPr>
            <sz val="9"/>
            <color indexed="81"/>
            <rFont val="Tahoma"/>
            <family val="2"/>
          </rPr>
          <t>Model = Model 2
Variable = Species.Eq.6
Coeff = -0.77534
StdErr = 0.034025
t-stat = -22.787
P-value = 0
VIF = 1.661
StdCoeff = -0.18173</t>
        </r>
      </text>
    </comment>
    <comment ref="E28" authorId="0" shapeId="0">
      <text>
        <r>
          <rPr>
            <sz val="9"/>
            <color indexed="81"/>
            <rFont val="Tahoma"/>
            <family val="2"/>
          </rPr>
          <t>Model = Model 4
Variable = Species.Eq.6
Coeff = -0.159438
StdErr = 0.074202
t-stat = -2.149
P-value = 0.033
VIF = 12.6
StdCoeff = -0.03737</t>
        </r>
      </text>
    </comment>
    <comment ref="D29" authorId="0" shapeId="0">
      <text>
        <r>
          <rPr>
            <sz val="9"/>
            <color indexed="81"/>
            <rFont val="Tahoma"/>
            <family val="2"/>
          </rPr>
          <t>Model = Model 3
Variable = Width_pct.Ln
Coeff = 1.113
StdErr = 0.057799
t-stat = 19.256
P-value = 0
VIF = 1.598
StdCoeff = 0.14589</t>
        </r>
      </text>
    </comment>
    <comment ref="E29" authorId="0" shapeId="0">
      <text>
        <r>
          <rPr>
            <sz val="9"/>
            <color indexed="81"/>
            <rFont val="Tahoma"/>
            <family val="2"/>
          </rPr>
          <t>Model = Model 4
Variable = Width_pct.Ln
Coeff = 0.52604
StdErr = 0.104937
t-stat = 5.013
P-value = 0
VIF = 7.882
StdCoeff = 0.06895</t>
        </r>
      </text>
    </comment>
    <comment ref="B33" authorId="0" shapeId="0">
      <text>
        <r>
          <rPr>
            <sz val="9"/>
            <color indexed="81"/>
            <rFont val="Tahoma"/>
            <family val="2"/>
          </rPr>
          <t>Model 5 (#vars=1, n=157, AdjRsq=0.981)
Dependent variable = Weight_g 
Run time = 2/5/2020 9:49:08 AM
File name = fish_catch_model4.xlsx
Data sheet name = fishdata
Computer name = FACDS414
Program file name = RegressItPC
Version number = 2020.01.20
Execution time = 00h:00m:04s</t>
        </r>
      </text>
    </comment>
    <comment ref="A37" authorId="0" shapeId="0">
      <text>
        <r>
          <rPr>
            <sz val="9"/>
            <color indexed="81"/>
            <rFont val="Tahoma"/>
            <family val="2"/>
          </rPr>
          <t>You can make a chart of the standard error of the regression and/or R-squared versus the number of variables by selecting a 3-row range beginning in this cell and choosing Insert/Scatterchart from the Excel menu.</t>
        </r>
      </text>
    </comment>
    <comment ref="B44" authorId="0" shapeId="0">
      <text>
        <r>
          <rPr>
            <sz val="9"/>
            <color indexed="81"/>
            <rFont val="Tahoma"/>
            <family val="2"/>
          </rPr>
          <t>Adjusted Anderson-Darling statistic = 9.96 (P=0.000)
The critical value is 0.752 [1.035, 1.443] for non-normality
that is significant at the 0.05 [0.01, 0.001] level.
Jarque-Bera statistic = 882.99 (P=0.000)
The critical value is 5.991 [9.210, 13.816] for non-normality
that is significant at the 0.05 [0.01, 0.001] level,
 based on a Chi-square distribution with 2 degrees of freedom.</t>
        </r>
      </text>
    </comment>
    <comment ref="B49" authorId="0" shapeId="0">
      <text>
        <r>
          <rPr>
            <sz val="9"/>
            <color indexed="81"/>
            <rFont val="Tahoma"/>
            <family val="2"/>
          </rPr>
          <t>Model = Model 5
Variable =  Constant
Coeff = 0.88967
StdErr = 5.9121
t-stat = 0.15
P-value = 0.881
VIF = 0
StdCoeff = 0</t>
        </r>
      </text>
    </comment>
    <comment ref="B50" authorId="0" shapeId="0">
      <text>
        <r>
          <rPr>
            <sz val="9"/>
            <color indexed="81"/>
            <rFont val="Tahoma"/>
            <family val="2"/>
          </rPr>
          <t>Model = Model 5
Variable = Weight_g.Ln.Model.4.Exp
Coeff = 1.00124
StdErr = 0.0110722
t-stat = 90.428
P-value = 0
VIF = 1
StdCoeff = 0.99066</t>
        </r>
      </text>
    </comment>
  </commentList>
</comments>
</file>

<file path=xl/sharedStrings.xml><?xml version="1.0" encoding="utf-8"?>
<sst xmlns="http://schemas.openxmlformats.org/spreadsheetml/2006/main" count="946" uniqueCount="326">
  <si>
    <t>Obs</t>
  </si>
  <si>
    <t>Name</t>
  </si>
  <si>
    <t>Species</t>
  </si>
  <si>
    <t>Weight</t>
  </si>
  <si>
    <t>Length1</t>
  </si>
  <si>
    <t>Length2</t>
  </si>
  <si>
    <t>Length3</t>
  </si>
  <si>
    <t>Height</t>
  </si>
  <si>
    <t>Width</t>
  </si>
  <si>
    <t>Bream</t>
  </si>
  <si>
    <t>Whitefish</t>
  </si>
  <si>
    <t>Roach</t>
  </si>
  <si>
    <t>Parkki</t>
  </si>
  <si>
    <t>Smelt</t>
  </si>
  <si>
    <t>Pike</t>
  </si>
  <si>
    <t>Perch</t>
  </si>
  <si>
    <t>Source:</t>
  </si>
  <si>
    <t>http://jse.amstat.org/jse_data_archive.htm</t>
  </si>
  <si>
    <t>http://jse.amstat.org/datasets/fishcatch.txt</t>
  </si>
  <si>
    <t>http://jse.amstat.org/datasets/fishcatch.dat.txt</t>
  </si>
  <si>
    <t>https://support.sas.com/documentation/onlinedoc/stat/123/candisc.pdf#cite.fish%3A17@-30</t>
  </si>
  <si>
    <t>NAME:  fishcatch</t>
  </si>
  <si>
    <t>A few references on log-log models in the fishery literature:</t>
  </si>
  <si>
    <t xml:space="preserve">TYPE:  Sample </t>
  </si>
  <si>
    <t>http://eprints.cmfri.org.in/12178/1/17-Estimation%20of%20length%20weight%20relationship%20in%20fishes.pdf</t>
  </si>
  <si>
    <t>SIZE:  159 observations, 8 variables</t>
  </si>
  <si>
    <t>http://www.dnr.state.mi.us/publications/pdfs/IFR/manual/SMII%20Chapter17.pdf</t>
  </si>
  <si>
    <t>DESCRIPTIVE ABSTRACT:</t>
  </si>
  <si>
    <t>159 fishes of 7 species are caught and measured. Altogether there are</t>
  </si>
  <si>
    <t>8 variables.  All the fishes are caught from the same lake</t>
  </si>
  <si>
    <t>(Laengelmavesi) near Tampere in Finland.</t>
  </si>
  <si>
    <t>SOURCES:</t>
  </si>
  <si>
    <t>Brofeldt, Pekka: Bidrag till kaennedom on fiskbestondet i vaera</t>
  </si>
  <si>
    <t xml:space="preserve">        sjoear. Laengelmaevesi. T.H.Jaervi: Finlands Fiskeriet  Band 4,</t>
  </si>
  <si>
    <t xml:space="preserve">        Meddelanden utgivna av fiskerifoereningen i Finland.</t>
  </si>
  <si>
    <t xml:space="preserve">        Helsingfors 1917</t>
  </si>
  <si>
    <t>VARIABLE DESCRIPTIONS:</t>
  </si>
  <si>
    <t>1  Obs       Observation number ranges from 1 to 159</t>
  </si>
  <si>
    <t>2  Species   (Numeric)</t>
  </si>
  <si>
    <t xml:space="preserve">        Code Finnish  Swedish    English        Latin      </t>
  </si>
  <si>
    <t xml:space="preserve">         1   Lahna    Braxen     Bream          Abramis brama</t>
  </si>
  <si>
    <t xml:space="preserve">         2   Siika    Iiden      Whitewish      Leusiscus idus</t>
  </si>
  <si>
    <t xml:space="preserve">         3   Saerki   Moerten    Roach          Leuciscus rutilus</t>
  </si>
  <si>
    <t xml:space="preserve">         4   Parkki   Bjoerknan  ?              Abramis bjrkna</t>
  </si>
  <si>
    <t xml:space="preserve">         5   Norssi   Norssen    Smelt          Osmerus eperlanus</t>
  </si>
  <si>
    <t xml:space="preserve">         6   Hauki    Jaedda     Pike           Esox lucius</t>
  </si>
  <si>
    <t xml:space="preserve">         7   Ahven    Abborre    Perch          Perca fluviatilis</t>
  </si>
  <si>
    <t>3  Weight      Weight of the fish (in grams)</t>
  </si>
  <si>
    <t>4  Length1     Length from the nose to the beginning of the tail (in cm)</t>
  </si>
  <si>
    <t>5  Length2     Length from the nose to the notch of the tail (in cm)</t>
  </si>
  <si>
    <t>6  Length3     Length from the nose to the end of the tail (in cm)</t>
  </si>
  <si>
    <t>7  Height%     Maximal height as % of Length3</t>
  </si>
  <si>
    <t>8  Width%      Maximal width as % of Length3</t>
  </si>
  <si>
    <t>9  Sex         1 = male 0 = female</t>
  </si>
  <si>
    <t xml:space="preserve">          ___/////___                  _</t>
  </si>
  <si>
    <t xml:space="preserve">         /           \    ___          |</t>
  </si>
  <si>
    <t xml:space="preserve">       /\             \_ /  /          H</t>
  </si>
  <si>
    <t xml:space="preserve">     &lt;   )            __)  \           |</t>
  </si>
  <si>
    <t xml:space="preserve">       \/_\\_________/   \__\          _</t>
  </si>
  <si>
    <t xml:space="preserve">     |------- L1 -------|</t>
  </si>
  <si>
    <t xml:space="preserve">     |------- L2 ----------|</t>
  </si>
  <si>
    <t xml:space="preserve">     |------- L3 ------------|</t>
  </si>
  <si>
    <t>Values are aligned and delimited by blanks.</t>
  </si>
  <si>
    <t>Missing values are denoted with NA.</t>
  </si>
  <si>
    <t>There is one data line for each case.</t>
  </si>
  <si>
    <t>SPECIAL NOTES:</t>
  </si>
  <si>
    <t>I have usually calculated</t>
  </si>
  <si>
    <t xml:space="preserve">           Height =  Height%*Length3/100</t>
  </si>
  <si>
    <t xml:space="preserve">           Widht  =  Widht%*Length3/100</t>
  </si>
  <si>
    <t>PEDAGOGICAL NOTES:</t>
  </si>
  <si>
    <t>I have mainly used only  Species=7 (Perch) and here is some of the</t>
  </si>
  <si>
    <t>models and test, we have used</t>
  </si>
  <si>
    <t xml:space="preserve">      Weight=a+b*(Length3*Height*Width)+epsilon</t>
  </si>
  <si>
    <t xml:space="preserve">         Ho: a=0;</t>
  </si>
  <si>
    <t xml:space="preserve">         Heteroscedastic case. Question: What is proper weighting, </t>
  </si>
  <si>
    <t xml:space="preserve">         if you use Length3 as a weighting variable.</t>
  </si>
  <si>
    <t xml:space="preserve">      Log(Weight)=a+b1*Length3+epsilon</t>
  </si>
  <si>
    <t xml:space="preserve">      Weight^(1/3)=a+b1*Length3+epsilon</t>
  </si>
  <si>
    <t xml:space="preserve">      (Given by Box-Cox-transformation)</t>
  </si>
  <si>
    <t xml:space="preserve">      Log(Weight)=a+b1*Length3+b2*Height+b3*Width+epsilon</t>
  </si>
  <si>
    <t xml:space="preserve">         Ho: b1+b2+b3=3;  </t>
  </si>
  <si>
    <t xml:space="preserve">         i.e. dimension of the fish = 3</t>
  </si>
  <si>
    <t xml:space="preserve">      Weight^(1/3)=a+b1*Length3+b2*Height+b3*Width+epsilon</t>
  </si>
  <si>
    <t xml:space="preserve">      Weight=a*Length3^b1*Height^b2*Width^b3+epsilon</t>
  </si>
  <si>
    <t xml:space="preserve">         Nonlinear, heteroscedastic case.</t>
  </si>
  <si>
    <t xml:space="preserve">         What is proper weighting?</t>
  </si>
  <si>
    <t xml:space="preserve">      Is obs 143</t>
  </si>
  <si>
    <t xml:space="preserve">      143  7  840.0 32.5  35.0  37.3  30.8  20.9  0</t>
  </si>
  <si>
    <t xml:space="preserve">      an outlier? It had in its stomach 6 roach.</t>
  </si>
  <si>
    <t>REFERENCES:</t>
  </si>
  <si>
    <t>Brofeldt, Pekka: Bidrag till kaennedom on fiskbestondet i vaara</t>
  </si>
  <si>
    <t>SUBMITTED BY:</t>
  </si>
  <si>
    <t>Juha Puranen</t>
  </si>
  <si>
    <t>Departement of statistics</t>
  </si>
  <si>
    <t>PL33 (Aleksanterinkatu 7)</t>
  </si>
  <si>
    <t>000014 University of Helsinki</t>
  </si>
  <si>
    <t>Finland</t>
  </si>
  <si>
    <t>e-mail: jpuranen@noppa.helsinki.fi</t>
  </si>
  <si>
    <t>Sex</t>
  </si>
  <si>
    <t>NA</t>
  </si>
  <si>
    <t>Row</t>
  </si>
  <si>
    <t>Weight_g</t>
  </si>
  <si>
    <t>Height_pct</t>
  </si>
  <si>
    <t>Width_pct</t>
  </si>
  <si>
    <t>Length_cm</t>
  </si>
  <si>
    <t>Descriptive Statistics</t>
  </si>
  <si>
    <t xml:space="preserve">Variable      </t>
  </si>
  <si>
    <t># Fitted</t>
  </si>
  <si>
    <t>Mean</t>
  </si>
  <si>
    <t>Median</t>
  </si>
  <si>
    <t>Std.Dev.</t>
  </si>
  <si>
    <t>Root.M.Sqr.</t>
  </si>
  <si>
    <t>Std.Err.Mean</t>
  </si>
  <si>
    <t>Minimum</t>
  </si>
  <si>
    <t>Maximum</t>
  </si>
  <si>
    <t>Series Plots</t>
  </si>
  <si>
    <t>Hi-res picture</t>
  </si>
  <si>
    <t>.</t>
  </si>
  <si>
    <t>Histogram Plots</t>
  </si>
  <si>
    <t>Scatterplots</t>
  </si>
  <si>
    <t>Correlation Matrix (n=157)</t>
  </si>
  <si>
    <t xml:space="preserve">      Weight_g</t>
  </si>
  <si>
    <t xml:space="preserve">      Height_pct</t>
  </si>
  <si>
    <t xml:space="preserve">      Length_cm</t>
  </si>
  <si>
    <t xml:space="preserve">           Row</t>
  </si>
  <si>
    <t xml:space="preserve">       Species</t>
  </si>
  <si>
    <t xml:space="preserve">      Width_pct</t>
  </si>
  <si>
    <t>End of Output</t>
  </si>
  <si>
    <t>2/5/20 9:38 AM + FACDS414 + fish_catch_data.xlsx + fishdata + RegressItPC 2020.01.20</t>
  </si>
  <si>
    <t>Stats 1</t>
  </si>
  <si>
    <t>Observation #</t>
  </si>
  <si>
    <t>Height_pct.Ln</t>
  </si>
  <si>
    <t>Length_cm.Ln</t>
  </si>
  <si>
    <t>Weight_g.Ln</t>
  </si>
  <si>
    <t>Width_pct.Ln</t>
  </si>
  <si>
    <t xml:space="preserve">      Weight_g.Ln</t>
  </si>
  <si>
    <t xml:space="preserve">      Height_pct.Ln</t>
  </si>
  <si>
    <t xml:space="preserve">      Length_cm.Ln</t>
  </si>
  <si>
    <t xml:space="preserve">      Width_pct.Ln</t>
  </si>
  <si>
    <t>2/5/20 9:40 AM + FACDS414 + fish_catch_stats1.xlsx + fishdata + RegressItPC 2020.01.20</t>
  </si>
  <si>
    <t>Stats 2</t>
  </si>
  <si>
    <t>Model:</t>
  </si>
  <si>
    <t>Model 1</t>
  </si>
  <si>
    <t>2/5/20 9:43 AM + FACDS414 + fish_catch_stats2.xlsx + fishdata + RegressItPC 2020.01.20</t>
  </si>
  <si>
    <t>Dependent Variable:</t>
  </si>
  <si>
    <t>Independent Variables:</t>
  </si>
  <si>
    <t>Equation:</t>
  </si>
  <si>
    <t>Predicted Weight_g.Ln = -5.269 + 3.172*Length_cm.Ln</t>
  </si>
  <si>
    <t>Regression Statistics:    Model 1 for Weight_g.Ln    (1 variable, n=157)</t>
  </si>
  <si>
    <t>R-Squared</t>
  </si>
  <si>
    <t>Adj.R-Sqr.</t>
  </si>
  <si>
    <t xml:space="preserve">Std.Err.Reg. </t>
  </si>
  <si>
    <t>Std.Dep.Var.</t>
  </si>
  <si>
    <t># Missing</t>
  </si>
  <si>
    <t>Confidence</t>
  </si>
  <si>
    <t>Critical t</t>
  </si>
  <si>
    <t>Coefficient Estimates:    Model 1 for Weight_g.Ln    (1 variable, n=157)</t>
  </si>
  <si>
    <t>Variable</t>
  </si>
  <si>
    <t>Coefficient</t>
  </si>
  <si>
    <t>Std.Err.</t>
  </si>
  <si>
    <t>t-Statistic</t>
  </si>
  <si>
    <t>P-value</t>
  </si>
  <si>
    <t>With P-value</t>
  </si>
  <si>
    <t>Std. Coeff.</t>
  </si>
  <si>
    <t>VIF</t>
  </si>
  <si>
    <t xml:space="preserve"> Constant</t>
  </si>
  <si>
    <t>Analysis of Variance:    Model 1 for Weight_g.Ln    (1 variable, n=157)</t>
  </si>
  <si>
    <t>Source</t>
  </si>
  <si>
    <t>Regression</t>
  </si>
  <si>
    <t>Residual</t>
  </si>
  <si>
    <t>Total</t>
  </si>
  <si>
    <t>Deg. Freedom</t>
  </si>
  <si>
    <t>Sum Squares</t>
  </si>
  <si>
    <t>Mean Square</t>
  </si>
  <si>
    <t>F-Statistic</t>
  </si>
  <si>
    <t>Line Fit Plot</t>
  </si>
  <si>
    <t>StdErrMean</t>
  </si>
  <si>
    <t>StdErrFcst</t>
  </si>
  <si>
    <t>Predicted</t>
  </si>
  <si>
    <t>Error Distribution Statistics:    Model 1 for Weight_g.Ln    (1 variable, n=157)</t>
  </si>
  <si>
    <t>MAPE</t>
  </si>
  <si>
    <t>Fitted (n=157)</t>
  </si>
  <si>
    <t>Mean Error</t>
  </si>
  <si>
    <t>RMSE</t>
  </si>
  <si>
    <t>MAE</t>
  </si>
  <si>
    <t>10.88 (P=0.000)</t>
  </si>
  <si>
    <t>A-D* stat</t>
  </si>
  <si>
    <t>Actual and Predicted -vs- Observation #</t>
  </si>
  <si>
    <t>Actual and Predicted -vs- Observation #
Model 1 for Weight_g.Ln    (1 variable, n=157)</t>
  </si>
  <si>
    <t>Residual -vs- Observation #</t>
  </si>
  <si>
    <t>Residual -vs- Predicted</t>
  </si>
  <si>
    <t>Histogram of Residuals</t>
  </si>
  <si>
    <t>Normal Quantile Plot</t>
  </si>
  <si>
    <t>Summary of Regression Model Results</t>
  </si>
  <si>
    <t>Linear Model For Weight_g.Ln</t>
  </si>
  <si>
    <t>Run Time</t>
  </si>
  <si>
    <t>Standard Deviation</t>
  </si>
  <si>
    <t>Number Of Variables</t>
  </si>
  <si>
    <t>Standard Error of Regression</t>
  </si>
  <si>
    <t>R-squared</t>
  </si>
  <si>
    <t>Adjusted R-squared</t>
  </si>
  <si>
    <t>Mean Absolute Error</t>
  </si>
  <si>
    <t>Mean Absolute Percentage Error</t>
  </si>
  <si>
    <t>Maximum VIF</t>
  </si>
  <si>
    <t>Normality Test</t>
  </si>
  <si>
    <t xml:space="preserve">  Coefficients:</t>
  </si>
  <si>
    <t>Model 1 (#vars=1, n=157, AdjRsq=0.946): Weight_g.Ln &lt;&lt; Length_cm.Ln</t>
  </si>
  <si>
    <t xml:space="preserve"> * * *  </t>
  </si>
  <si>
    <t>-5.269  (0.000)</t>
  </si>
  <si>
    <t>3.172  (0.000)</t>
  </si>
  <si>
    <t>Color</t>
  </si>
  <si>
    <t>White</t>
  </si>
  <si>
    <t>Font</t>
  </si>
  <si>
    <t>No Font</t>
  </si>
  <si>
    <t>No following model in this sequence.</t>
  </si>
  <si>
    <t>No preceding model in this sequence.</t>
  </si>
  <si>
    <t>R code:</t>
  </si>
  <si>
    <t>Model.1 &lt;- lm(Weight_g.Ln ~ Length_cm.Ln, data = fishdata)</t>
  </si>
  <si>
    <t>NoHeaders</t>
  </si>
  <si>
    <t>No Comment</t>
  </si>
  <si>
    <t>Lower95%</t>
  </si>
  <si>
    <t>Upper95%</t>
  </si>
  <si>
    <t>Lower 95%</t>
  </si>
  <si>
    <t>Upper 95%</t>
  </si>
  <si>
    <t>Species.Eq.1</t>
  </si>
  <si>
    <t>Species.Eq.2</t>
  </si>
  <si>
    <t>Species.Eq.3</t>
  </si>
  <si>
    <t>Species.Eq.4</t>
  </si>
  <si>
    <t>Species.Eq.5</t>
  </si>
  <si>
    <t>Species.Eq.6</t>
  </si>
  <si>
    <t>Species.Eq.7</t>
  </si>
  <si>
    <t>Model 2</t>
  </si>
  <si>
    <t>2/5/20 9:44 AM + FACDS414 + fish_catch_model1.xlsx + fishdata + RegressItPC 2020.01.20</t>
  </si>
  <si>
    <t>Length_cm.Ln, Species.Eq.1, Species.Eq.2, Species.Eq.3, Species.Eq.4, Species.Eq.5, Species.Eq.6</t>
  </si>
  <si>
    <t>Predicted Weight_g.Ln = -5.054 + 3.155*Length_cm.Ln - 0.055*Species.Eq.1 + 0.071*Species.Eq.2 - 0.122*Species.Eq.3 + 0.149*Species.Eq.4 - 0.671*Species.Eq.5 - 0.775*Species.Eq.6</t>
  </si>
  <si>
    <t>Regression Statistics:    Model 2 for Weight_g.Ln    (7 variables, n=157)</t>
  </si>
  <si>
    <t>Coefficient Estimates:    Model 2 for Weight_g.Ln    (7 variables, n=157)</t>
  </si>
  <si>
    <t>Analysis of Variance:    Model 2 for Weight_g.Ln    (7 variables, n=157)</t>
  </si>
  <si>
    <t>Error Distribution Statistics:    Model 2 for Weight_g.Ln    (7 variables, n=157)</t>
  </si>
  <si>
    <t>0.68 (P=0.078)</t>
  </si>
  <si>
    <t>Actual and Predicted -vs- Observation #
Model 2 for Weight_g.Ln    (7 variables, n=157)</t>
  </si>
  <si>
    <t>Model 2 (#vars=7, n=157, AdjRsq=0.994): Weight_g.Ln &lt;&lt; Length_cm.Ln, Species.Eq.1, Species.Eq.2, Species.Eq.3, Species.Eq.4, Species.Eq.5, Species.Eq.6</t>
  </si>
  <si>
    <t xml:space="preserve">_  </t>
  </si>
  <si>
    <t>-5.054  (0.000)</t>
  </si>
  <si>
    <t>3.155  (0.000)</t>
  </si>
  <si>
    <t>-0.055  (0.028)</t>
  </si>
  <si>
    <t>0.071  (0.113)</t>
  </si>
  <si>
    <t>-0.122  (0.000)</t>
  </si>
  <si>
    <t>0.149  (0.000)</t>
  </si>
  <si>
    <t>-0.671  (0.000)</t>
  </si>
  <si>
    <t>-0.775  (0.000)</t>
  </si>
  <si>
    <t>Model 2 preceding model was Model 1 (#vars=1, n=157, AdjRsq=0.946): Weight_g.Ln &lt;&lt; Length_cm.Ln</t>
  </si>
  <si>
    <t>Model.2 &lt;- lm(Weight_g.Ln ~ Length_cm.Ln +  Species.Eq.1 +  Species.Eq.2 +  Species.Eq.3 +  Species.Eq.4 +  Species.Eq.5 +  Species.Eq.6, data = fishdata)</t>
  </si>
  <si>
    <t>Model 1 last follower visited was Model 2 (#vars=7, n=157, AdjRsq=0.994): Weight_g.Ln &lt;&lt; Length_cm.Ln, Species.Eq.1, Species.Eq.2, Species.Eq.3, Species.Eq.4, Species.Eq.5, Species.Eq.6</t>
  </si>
  <si>
    <t>Model 1 following model is Model 2 (#vars=7, n=157, AdjRsq=0.994): Weight_g.Ln &lt;&lt; Length_cm.Ln, Species.Eq.1, Species.Eq.2, Species.Eq.3, Species.Eq.4, Species.Eq.5, Species.Eq.6</t>
  </si>
  <si>
    <t>Model 3</t>
  </si>
  <si>
    <t>2/5/20 9:44 AM + FACDS414 + fish_catch_model2.xlsx + fishdata + RegressItPC 2020.01.20</t>
  </si>
  <si>
    <t>Height_pct.Ln, Length_cm.Ln, Width_pct.Ln</t>
  </si>
  <si>
    <t>Predicted Weight_g.Ln = -9.143 + 0.445*Height_pct.Ln + 3.017*Length_cm.Ln + 1.113*Width_pct.Ln</t>
  </si>
  <si>
    <t>Regression Statistics:    Model 3 for Weight_g.Ln    (3 variables, n=157)</t>
  </si>
  <si>
    <t>Coefficient Estimates:    Model 3 for Weight_g.Ln    (3 variables, n=157)</t>
  </si>
  <si>
    <t>Analysis of Variance:    Model 3 for Weight_g.Ln    (3 variables, n=157)</t>
  </si>
  <si>
    <t>Error Distribution Statistics:    Model 3 for Weight_g.Ln    (3 variables, n=157)</t>
  </si>
  <si>
    <t>0.24 (P=0.763)</t>
  </si>
  <si>
    <t>Actual and Predicted -vs- Observation #
Model 3 for Weight_g.Ln    (3 variables, n=157)</t>
  </si>
  <si>
    <t>Model 3 (#vars=3, n=157, AdjRsq=0.994): Weight_g.Ln &lt;&lt; Height_pct.Ln, Length_cm.Ln, Width_pct.Ln</t>
  </si>
  <si>
    <t>-9.143  (0.000)</t>
  </si>
  <si>
    <t>0.445  (0.000)</t>
  </si>
  <si>
    <t>3.017  (0.000)</t>
  </si>
  <si>
    <t>1.113  (0.000)</t>
  </si>
  <si>
    <t>Model 3 preceding model was Model 2 (#vars=7, n=157, AdjRsq=0.994): Weight_g.Ln &lt;&lt; Length_cm.Ln, Species.Eq.1, Species.Eq.2, Species.Eq.3, Species.Eq.4, Species.Eq.5, Species.Eq.6</t>
  </si>
  <si>
    <t>Model.3 &lt;- lm(Weight_g.Ln ~ Height_pct.Ln +  Length_cm.Ln +  Width_pct.Ln, data = fishdata)</t>
  </si>
  <si>
    <t>Model 2 last follower visited was Model 3 (#vars=3, n=157, AdjRsq=0.994): Weight_g.Ln &lt;&lt; Height_pct.Ln, Length_cm.Ln, Width_pct.Ln</t>
  </si>
  <si>
    <t>Model 2 following model is Model 3 (#vars=3, n=157, AdjRsq=0.994): Weight_g.Ln &lt;&lt; Height_pct.Ln, Length_cm.Ln, Width_pct.Ln</t>
  </si>
  <si>
    <t>Model 4</t>
  </si>
  <si>
    <t>2/5/20 9:47 AM + FACDS414 + fish_catch_model3.xlsx + fishdata + RegressItPC 2020.01.20</t>
  </si>
  <si>
    <t>Height_pct.Ln, Length_cm.Ln, Species.Eq.1, Species.Eq.2, Species.Eq.3, Species.Eq.4, Species.Eq.5, Species.Eq.6, Width_pct.Ln</t>
  </si>
  <si>
    <t>Predicted Weight_g.Ln = -8.228 + 0.655*Height_pct.Ln + 3.031*Length_cm.Ln - 0.228*Species.Eq.1 + 0.023*Species.Eq.2 - 0.106*Species.Eq.3 - 0.083*Species.Eq.4 - 0.247*Species.Eq.5 - 0.159*Species.Eq.6 + 0.526*Width_pct.Ln</t>
  </si>
  <si>
    <t>Regression Statistics:    Model 4 for Weight_g.Ln    (9 variables, n=157)</t>
  </si>
  <si>
    <t>Coefficient Estimates:    Model 4 for Weight_g.Ln    (9 variables, n=157)</t>
  </si>
  <si>
    <t>Analysis of Variance:    Model 4 for Weight_g.Ln    (9 variables, n=157)</t>
  </si>
  <si>
    <t>Notes</t>
  </si>
  <si>
    <t>Error Distribution Statistics:    Model 4 for Weight_g.Ln    (9 variables, n=157)</t>
  </si>
  <si>
    <t>0.32 (P=0.541)</t>
  </si>
  <si>
    <t>Actual and Predicted -vs- Observation #
Model 4 for Weight_g.Ln    (9 variables, n=157)</t>
  </si>
  <si>
    <t>Weight_g.Ln.Model.4</t>
  </si>
  <si>
    <t>Weight_g.Ln.Model.4.Resid</t>
  </si>
  <si>
    <t>Model 4 (#vars=9, n=157, AdjRsq=0.996): Weight_g.Ln &lt;&lt; Height_pct.Ln, Length_cm.Ln, Species.Eq.1, Species.Eq.2, Species.Eq.3, Species.Eq.4, Species.Eq.5, Species.Eq.6, Width_pct.Ln</t>
  </si>
  <si>
    <t>-8.228  (0.000)</t>
  </si>
  <si>
    <t>0.655  (0.000)</t>
  </si>
  <si>
    <t>3.031  (0.000)</t>
  </si>
  <si>
    <t>-0.228  (0.001)</t>
  </si>
  <si>
    <t>0.023  (0.542)</t>
  </si>
  <si>
    <t>-0.106  (0.000)</t>
  </si>
  <si>
    <t>-0.083  (0.236)</t>
  </si>
  <si>
    <t>-0.247  (0.000)</t>
  </si>
  <si>
    <t>-0.159  (0.033)</t>
  </si>
  <si>
    <t>0.526  (0.000)</t>
  </si>
  <si>
    <t>Model 4 preceding model was Model 3 (#vars=3, n=157, AdjRsq=0.994): Weight_g.Ln &lt;&lt; Height_pct.Ln, Length_cm.Ln, Width_pct.Ln</t>
  </si>
  <si>
    <t>Model.4 &lt;- lm(Weight_g.Ln ~ Height_pct.Ln +  Length_cm.Ln +  Species.Eq.1 +  Species.Eq.2 +  Species.Eq.3 +  Species.Eq.4 +  Species.Eq.5 +  Species.Eq.6 +  Width_pct.Ln, data = fishdata)</t>
  </si>
  <si>
    <t>Model 3 last follower visited was Model 4 (#vars=9, n=157, AdjRsq=0.996): Weight_g.Ln &lt;&lt; Height_pct.Ln, Length_cm.Ln, Species.Eq.1, Species.Eq.2, Species.Eq.3, Species.Eq.4, Species.Eq.5, Species.Eq.6, Width_pct.Ln</t>
  </si>
  <si>
    <t>Model 3 following model is Model 4 (#vars=9, n=157, AdjRsq=0.996): Weight_g.Ln &lt;&lt; Height_pct.Ln, Length_cm.Ln, Species.Eq.1, Species.Eq.2, Species.Eq.3, Species.Eq.4, Species.Eq.5, Species.Eq.6, Width_pct.Ln</t>
  </si>
  <si>
    <t>Weight_g.Ln.Model.4.Exp</t>
  </si>
  <si>
    <t>Model 5</t>
  </si>
  <si>
    <t>2/5/20 9:49 AM + FACDS414 + fish_catch_model4.xlsx + fishdata + RegressItPC 2020.01.20</t>
  </si>
  <si>
    <t>Predicted Weight_g = 0.890 + 1.001*Weight_g.Ln.Model.4.Exp</t>
  </si>
  <si>
    <t>Regression Statistics:    Model 5 for Weight_g    (1 variable, n=157)</t>
  </si>
  <si>
    <t>Coefficient Estimates:    Model 5 for Weight_g    (1 variable, n=157)</t>
  </si>
  <si>
    <t>Analysis of Variance:    Model 5 for Weight_g    (1 variable, n=157)</t>
  </si>
  <si>
    <t>Error Distribution Statistics:    Model 5 for Weight_g    (1 variable, n=157)</t>
  </si>
  <si>
    <t>9.96 (P=0.000)</t>
  </si>
  <si>
    <t>Actual and Predicted -vs- Observation #
Model 5 for Weight_g    (1 variable, n=157)</t>
  </si>
  <si>
    <t>Linear Model For Weight_g</t>
  </si>
  <si>
    <t>Model 5 (#vars=1, n=157, AdjRsq=0.981): Weight_g &lt;&lt; Weight_g.Ln.Model.4.Exp</t>
  </si>
  <si>
    <t>0.890  (0.881)</t>
  </si>
  <si>
    <t>1.001  (0.000)</t>
  </si>
  <si>
    <t>Model.5 &lt;- lm(Weight_g ~ Weight_g.Ln.Model.4.Exp, data = fishdata)</t>
  </si>
  <si>
    <t>Model 4 last follower visited was Model 5 (#vars=1, n=157, AdjRsq=0.981): Weight_g &lt;&lt; Weight_g.Ln.Model.4.Exp</t>
  </si>
  <si>
    <t>Model 4 following model is Model 5 (#vars=1, n=157, AdjRsq=0.981): Weight_g &lt;&lt; Weight_g.Ln.Model.4.Exp</t>
  </si>
  <si>
    <t>Comment</t>
  </si>
  <si>
    <t>NoGridlines</t>
  </si>
  <si>
    <t>https://support.sas.com/documentation/onlinedoc/base/procstat93m1.pdf</t>
  </si>
  <si>
    <t>…and pages 1747 to 1751 here:</t>
  </si>
  <si>
    <t>Also see pages 56-67 here for some descriptive analysis of the same data set in SAS:</t>
  </si>
  <si>
    <t>The first one fits a regression model in Excel, the second includes a table of coefficients from many models.</t>
  </si>
  <si>
    <t>File contents as viewed with the "History" tool on the RegressIt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</si>
</sst>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
    <numFmt numFmtId="165" formatCode="#,###"/>
    <numFmt numFmtId="166" formatCode="#,##0.000"/>
    <numFmt numFmtId="167" formatCode="0.0%"/>
    <numFmt numFmtId="168" formatCode="[$-409]m/d/yy\ h:mm\ AM/PM;@"/>
    <numFmt numFmtId="169" formatCode="0.000000"/>
  </numFmts>
  <fonts count="20" x14ac:knownFonts="1">
    <font>
      <sz val="11"/>
      <color theme="1"/>
      <name val="Calibri"/>
      <family val="2"/>
      <scheme val="minor"/>
    </font>
    <font>
      <sz val="8"/>
      <color theme="1"/>
      <name val="Arial"/>
      <family val="2"/>
    </font>
    <font>
      <b/>
      <u/>
      <sz val="8"/>
      <color theme="1"/>
      <name val="Arial"/>
      <family val="2"/>
    </font>
    <font>
      <sz val="8"/>
      <color rgb="FFFFFFFF"/>
      <name val="Arial"/>
      <family val="2"/>
    </font>
    <font>
      <sz val="8"/>
      <color rgb="FFB2B2B2"/>
      <name val="Arial"/>
      <family val="2"/>
    </font>
    <font>
      <sz val="8"/>
      <color rgb="FF010101"/>
      <name val="Arial"/>
      <family val="2"/>
    </font>
    <font>
      <i/>
      <sz val="8"/>
      <color theme="1"/>
      <name val="Arial"/>
      <family val="2"/>
    </font>
    <font>
      <sz val="8"/>
      <color theme="0"/>
      <name val="Arial"/>
      <family val="2"/>
    </font>
    <font>
      <sz val="8"/>
      <color rgb="FF020202"/>
      <name val="Arial"/>
      <family val="2"/>
    </font>
    <font>
      <b/>
      <sz val="8"/>
      <color theme="1"/>
      <name val="Arial"/>
      <family val="2"/>
    </font>
    <font>
      <b/>
      <sz val="7"/>
      <color theme="1"/>
      <name val="Arial"/>
      <family val="2"/>
    </font>
    <font>
      <sz val="8"/>
      <color rgb="FF777777"/>
      <name val="Arial"/>
      <family val="2"/>
    </font>
    <font>
      <sz val="8"/>
      <color rgb="FFF8F8F8"/>
      <name val="Arial"/>
      <family val="2"/>
    </font>
    <font>
      <sz val="9"/>
      <color indexed="81"/>
      <name val="Tahoma"/>
      <family val="2"/>
    </font>
    <font>
      <sz val="8"/>
      <color rgb="FF000000"/>
      <name val="Arial"/>
      <family val="2"/>
    </font>
    <font>
      <sz val="8"/>
      <color rgb="FF000000"/>
      <name val="Arial Black"/>
      <family val="2"/>
    </font>
    <font>
      <sz val="8"/>
      <color rgb="FF808080"/>
      <name val="Arial"/>
      <family val="2"/>
    </font>
    <font>
      <b/>
      <sz val="8"/>
      <color rgb="FF000000"/>
      <name val="Arial"/>
      <family val="2"/>
    </font>
    <font>
      <u/>
      <sz val="11"/>
      <color theme="10"/>
      <name val="Calibri"/>
      <family val="2"/>
      <scheme val="minor"/>
    </font>
    <font>
      <b/>
      <sz val="11"/>
      <color theme="1"/>
      <name val="Calibri"/>
      <family val="2"/>
      <scheme val="minor"/>
    </font>
  </fonts>
  <fills count="44">
    <fill>
      <patternFill patternType="none"/>
    </fill>
    <fill>
      <patternFill patternType="gray125"/>
    </fill>
    <fill>
      <patternFill patternType="solid">
        <fgColor rgb="FFE6E6E6"/>
        <bgColor indexed="64"/>
      </patternFill>
    </fill>
    <fill>
      <patternFill patternType="solid">
        <fgColor rgb="FFF5F5FF"/>
        <bgColor indexed="64"/>
      </patternFill>
    </fill>
    <fill>
      <patternFill patternType="solid">
        <fgColor rgb="FFFFF4F4"/>
        <bgColor indexed="64"/>
      </patternFill>
    </fill>
    <fill>
      <patternFill patternType="solid">
        <fgColor rgb="FF9B9BFF"/>
        <bgColor indexed="64"/>
      </patternFill>
    </fill>
    <fill>
      <patternFill patternType="solid">
        <fgColor rgb="FFFFFFFF"/>
        <bgColor indexed="64"/>
      </patternFill>
    </fill>
    <fill>
      <patternFill patternType="solid">
        <fgColor rgb="FFFFE8E8"/>
        <bgColor indexed="64"/>
      </patternFill>
    </fill>
    <fill>
      <patternFill patternType="solid">
        <fgColor rgb="FFF0F0FF"/>
        <bgColor indexed="64"/>
      </patternFill>
    </fill>
    <fill>
      <patternFill patternType="solid">
        <fgColor rgb="FFFFD2D2"/>
        <bgColor indexed="64"/>
      </patternFill>
    </fill>
    <fill>
      <patternFill patternType="solid">
        <fgColor rgb="FFD4D4FF"/>
        <bgColor indexed="64"/>
      </patternFill>
    </fill>
    <fill>
      <patternFill patternType="solid">
        <fgColor rgb="FFFF9B9B"/>
        <bgColor indexed="64"/>
      </patternFill>
    </fill>
    <fill>
      <patternFill patternType="solid">
        <fgColor rgb="FFD0D0FF"/>
        <bgColor indexed="64"/>
      </patternFill>
    </fill>
    <fill>
      <patternFill patternType="solid">
        <fgColor rgb="FFFFDBDB"/>
        <bgColor indexed="64"/>
      </patternFill>
    </fill>
    <fill>
      <patternFill patternType="solid">
        <fgColor rgb="FFF9F9FF"/>
        <bgColor indexed="64"/>
      </patternFill>
    </fill>
    <fill>
      <patternFill patternType="solid">
        <fgColor rgb="FFFFF3F3"/>
        <bgColor indexed="64"/>
      </patternFill>
    </fill>
    <fill>
      <patternFill patternType="solid">
        <fgColor rgb="FFFFD3D3"/>
        <bgColor indexed="64"/>
      </patternFill>
    </fill>
    <fill>
      <patternFill patternType="solid">
        <fgColor rgb="FFFFE9E9"/>
        <bgColor indexed="64"/>
      </patternFill>
    </fill>
    <fill>
      <patternFill patternType="solid">
        <fgColor rgb="FFCDCDFF"/>
        <bgColor indexed="64"/>
      </patternFill>
    </fill>
    <fill>
      <patternFill patternType="solid">
        <fgColor rgb="FFC0C0FF"/>
        <bgColor indexed="64"/>
      </patternFill>
    </fill>
    <fill>
      <patternFill patternType="solid">
        <fgColor rgb="FFE6E6FF"/>
        <bgColor indexed="64"/>
      </patternFill>
    </fill>
    <fill>
      <patternFill patternType="solid">
        <fgColor rgb="FFFFCFCF"/>
        <bgColor indexed="64"/>
      </patternFill>
    </fill>
    <fill>
      <patternFill patternType="solid">
        <fgColor rgb="FFF7F7FF"/>
        <bgColor indexed="64"/>
      </patternFill>
    </fill>
    <fill>
      <patternFill patternType="solid">
        <fgColor rgb="FFFFC3C3"/>
        <bgColor indexed="64"/>
      </patternFill>
    </fill>
    <fill>
      <patternFill patternType="solid">
        <fgColor rgb="FFFFFAFA"/>
        <bgColor indexed="64"/>
      </patternFill>
    </fill>
    <fill>
      <patternFill patternType="solid">
        <fgColor rgb="FFFFEFEF"/>
        <bgColor indexed="64"/>
      </patternFill>
    </fill>
    <fill>
      <patternFill patternType="solid">
        <fgColor rgb="FFFFFCFC"/>
        <bgColor indexed="64"/>
      </patternFill>
    </fill>
    <fill>
      <patternFill patternType="solid">
        <fgColor rgb="FFFFC4C4"/>
        <bgColor indexed="64"/>
      </patternFill>
    </fill>
    <fill>
      <patternFill patternType="solid">
        <fgColor rgb="FFFFF6F6"/>
        <bgColor indexed="64"/>
      </patternFill>
    </fill>
    <fill>
      <patternFill patternType="solid">
        <fgColor rgb="FFFFE2E2"/>
        <bgColor indexed="64"/>
      </patternFill>
    </fill>
    <fill>
      <patternFill patternType="solid">
        <fgColor rgb="FFFFF8F8"/>
        <bgColor indexed="64"/>
      </patternFill>
    </fill>
    <fill>
      <patternFill patternType="solid">
        <fgColor rgb="FFBDBDFF"/>
        <bgColor indexed="64"/>
      </patternFill>
    </fill>
    <fill>
      <patternFill patternType="solid">
        <fgColor rgb="FFF4F4FF"/>
        <bgColor indexed="64"/>
      </patternFill>
    </fill>
    <fill>
      <patternFill patternType="solid">
        <fgColor rgb="FFEEEEFF"/>
        <bgColor indexed="64"/>
      </patternFill>
    </fill>
    <fill>
      <patternFill patternType="solid">
        <fgColor rgb="FFE7E7FF"/>
        <bgColor indexed="64"/>
      </patternFill>
    </fill>
    <fill>
      <patternFill patternType="solid">
        <fgColor rgb="FFFFE1E1"/>
        <bgColor indexed="64"/>
      </patternFill>
    </fill>
    <fill>
      <patternFill patternType="solid">
        <fgColor rgb="FFEAEAFF"/>
        <bgColor indexed="64"/>
      </patternFill>
    </fill>
    <fill>
      <patternFill patternType="solid">
        <fgColor rgb="FFFEFEFF"/>
        <bgColor indexed="64"/>
      </patternFill>
    </fill>
    <fill>
      <patternFill patternType="solid">
        <fgColor rgb="FFFFF9F9"/>
        <bgColor indexed="64"/>
      </patternFill>
    </fill>
    <fill>
      <patternFill patternType="solid">
        <fgColor rgb="FFC6C6FF"/>
        <bgColor indexed="64"/>
      </patternFill>
    </fill>
    <fill>
      <patternFill patternType="solid">
        <fgColor rgb="FFFBFBFF"/>
        <bgColor indexed="64"/>
      </patternFill>
    </fill>
    <fill>
      <patternFill patternType="solid">
        <fgColor rgb="FFFFE6E6"/>
        <bgColor indexed="64"/>
      </patternFill>
    </fill>
    <fill>
      <patternFill patternType="solid">
        <fgColor rgb="FFFFE0E0"/>
        <bgColor indexed="64"/>
      </patternFill>
    </fill>
    <fill>
      <patternFill patternType="solid">
        <fgColor theme="7" tint="0.79998168889431442"/>
        <bgColor indexed="64"/>
      </patternFill>
    </fill>
  </fills>
  <borders count="3">
    <border>
      <left/>
      <right/>
      <top/>
      <bottom/>
      <diagonal/>
    </border>
    <border>
      <left/>
      <right/>
      <top/>
      <bottom style="medium">
        <color indexed="18"/>
      </bottom>
      <diagonal/>
    </border>
    <border>
      <left style="medium">
        <color indexed="18"/>
      </left>
      <right/>
      <top/>
      <bottom style="medium">
        <color indexed="18"/>
      </bottom>
      <diagonal/>
    </border>
  </borders>
  <cellStyleXfs count="2">
    <xf numFmtId="0" fontId="0" fillId="0" borderId="0"/>
    <xf numFmtId="0" fontId="18" fillId="0" borderId="0" applyNumberFormat="0" applyFill="0" applyBorder="0" applyAlignment="0" applyProtection="0"/>
  </cellStyleXfs>
  <cellXfs count="103">
    <xf numFmtId="0" fontId="0" fillId="0" borderId="0" xfId="0"/>
    <xf numFmtId="164" fontId="1" fillId="0" borderId="0" xfId="0" applyNumberFormat="1" applyFont="1"/>
    <xf numFmtId="164" fontId="2" fillId="0" borderId="0" xfId="0" applyNumberFormat="1" applyFont="1"/>
    <xf numFmtId="164" fontId="1" fillId="0" borderId="0" xfId="0" applyNumberFormat="1" applyFont="1" applyAlignment="1">
      <alignment horizontal="right"/>
    </xf>
    <xf numFmtId="164" fontId="1" fillId="0" borderId="1" xfId="0" applyNumberFormat="1" applyFont="1" applyBorder="1" applyAlignment="1">
      <alignment horizontal="right"/>
    </xf>
    <xf numFmtId="164" fontId="1" fillId="0" borderId="1" xfId="0" applyNumberFormat="1" applyFont="1" applyBorder="1"/>
    <xf numFmtId="164" fontId="1" fillId="0" borderId="0" xfId="0" applyNumberFormat="1" applyFont="1" applyAlignment="1">
      <alignment horizontal="center"/>
    </xf>
    <xf numFmtId="1" fontId="1" fillId="0" borderId="0" xfId="0" applyNumberFormat="1" applyFont="1"/>
    <xf numFmtId="165" fontId="1" fillId="0" borderId="0" xfId="0" applyNumberFormat="1" applyFont="1"/>
    <xf numFmtId="164" fontId="3" fillId="0" borderId="0" xfId="0" applyNumberFormat="1" applyFont="1"/>
    <xf numFmtId="164" fontId="4" fillId="0" borderId="0" xfId="0" applyNumberFormat="1" applyFont="1"/>
    <xf numFmtId="164" fontId="1" fillId="0" borderId="2" xfId="0" applyNumberFormat="1" applyFont="1" applyBorder="1"/>
    <xf numFmtId="164" fontId="5" fillId="0" borderId="0" xfId="0" applyNumberFormat="1" applyFont="1"/>
    <xf numFmtId="164" fontId="6" fillId="0" borderId="0" xfId="0" applyNumberFormat="1" applyFont="1"/>
    <xf numFmtId="164" fontId="7" fillId="0" borderId="0" xfId="0" applyNumberFormat="1" applyFont="1"/>
    <xf numFmtId="164" fontId="8" fillId="0" borderId="0" xfId="0" applyNumberFormat="1" applyFont="1"/>
    <xf numFmtId="166" fontId="1" fillId="0" borderId="0" xfId="0" applyNumberFormat="1" applyFont="1" applyAlignment="1"/>
    <xf numFmtId="166" fontId="9" fillId="0" borderId="0" xfId="0" applyNumberFormat="1" applyFont="1" applyAlignment="1"/>
    <xf numFmtId="166" fontId="3" fillId="0" borderId="0" xfId="0" applyNumberFormat="1" applyFont="1" applyAlignment="1"/>
    <xf numFmtId="166" fontId="6" fillId="0" borderId="0" xfId="0" applyNumberFormat="1" applyFont="1" applyAlignment="1"/>
    <xf numFmtId="166" fontId="2" fillId="0" borderId="0" xfId="0" applyNumberFormat="1" applyFont="1" applyAlignment="1"/>
    <xf numFmtId="166" fontId="1" fillId="0" borderId="1" xfId="0" applyNumberFormat="1" applyFont="1" applyBorder="1" applyAlignment="1"/>
    <xf numFmtId="166" fontId="10" fillId="0" borderId="1" xfId="0" applyNumberFormat="1" applyFont="1" applyBorder="1" applyAlignment="1">
      <alignment horizontal="right"/>
    </xf>
    <xf numFmtId="164" fontId="1" fillId="0" borderId="0" xfId="0" applyNumberFormat="1" applyFont="1" applyAlignment="1"/>
    <xf numFmtId="1" fontId="1" fillId="0" borderId="0" xfId="0" applyNumberFormat="1" applyFont="1" applyAlignment="1"/>
    <xf numFmtId="166" fontId="10" fillId="0" borderId="1" xfId="0" applyNumberFormat="1" applyFont="1" applyBorder="1" applyAlignment="1">
      <alignment horizontal="center"/>
    </xf>
    <xf numFmtId="1" fontId="1" fillId="0" borderId="0" xfId="0" applyNumberFormat="1" applyFont="1" applyAlignment="1">
      <alignment horizontal="center"/>
    </xf>
    <xf numFmtId="166" fontId="1" fillId="0" borderId="0" xfId="0" applyNumberFormat="1" applyFont="1" applyAlignment="1">
      <alignment horizontal="center"/>
    </xf>
    <xf numFmtId="167" fontId="1" fillId="0" borderId="0" xfId="0" applyNumberFormat="1" applyFont="1" applyAlignment="1">
      <alignment horizontal="center"/>
    </xf>
    <xf numFmtId="166" fontId="10" fillId="0" borderId="1" xfId="0" applyNumberFormat="1" applyFont="1" applyBorder="1" applyAlignment="1">
      <alignment horizontal="left"/>
    </xf>
    <xf numFmtId="166" fontId="1" fillId="0" borderId="0" xfId="0" applyNumberFormat="1" applyFont="1" applyAlignment="1">
      <alignment horizontal="left"/>
    </xf>
    <xf numFmtId="165" fontId="1" fillId="0" borderId="0" xfId="0" applyNumberFormat="1" applyFont="1" applyAlignment="1"/>
    <xf numFmtId="166" fontId="11" fillId="0" borderId="0" xfId="0" applyNumberFormat="1" applyFont="1" applyAlignment="1">
      <alignment horizontal="left"/>
    </xf>
    <xf numFmtId="166" fontId="1" fillId="0" borderId="1" xfId="0" applyNumberFormat="1" applyFont="1" applyBorder="1" applyAlignment="1">
      <alignment horizontal="center"/>
    </xf>
    <xf numFmtId="166" fontId="12" fillId="0" borderId="0" xfId="0" applyNumberFormat="1" applyFont="1" applyAlignment="1"/>
    <xf numFmtId="166" fontId="7" fillId="0" borderId="0" xfId="0" applyNumberFormat="1" applyFont="1" applyAlignment="1">
      <alignment wrapText="1"/>
    </xf>
    <xf numFmtId="166" fontId="1" fillId="0" borderId="0" xfId="0" applyNumberFormat="1" applyFont="1" applyAlignment="1">
      <alignment horizontal="right"/>
    </xf>
    <xf numFmtId="166" fontId="2" fillId="0" borderId="0" xfId="0" applyNumberFormat="1" applyFont="1" applyAlignment="1">
      <alignment horizontal="right"/>
    </xf>
    <xf numFmtId="166" fontId="1" fillId="2" borderId="0" xfId="0" applyNumberFormat="1" applyFont="1" applyFill="1" applyAlignment="1">
      <alignment horizontal="right"/>
    </xf>
    <xf numFmtId="166" fontId="9" fillId="2" borderId="0" xfId="0" applyNumberFormat="1" applyFont="1" applyFill="1" applyAlignment="1">
      <alignment horizontal="left"/>
    </xf>
    <xf numFmtId="166" fontId="9" fillId="0" borderId="0" xfId="0" applyNumberFormat="1" applyFont="1" applyAlignment="1">
      <alignment horizontal="right"/>
    </xf>
    <xf numFmtId="166" fontId="3" fillId="0" borderId="0" xfId="0" applyNumberFormat="1" applyFont="1" applyAlignment="1">
      <alignment horizontal="right"/>
    </xf>
    <xf numFmtId="168" fontId="1" fillId="0" borderId="0" xfId="0" applyNumberFormat="1" applyFont="1" applyAlignment="1">
      <alignment horizontal="right"/>
    </xf>
    <xf numFmtId="1" fontId="1" fillId="0" borderId="0" xfId="0" applyNumberFormat="1" applyFont="1" applyAlignment="1">
      <alignment horizontal="right"/>
    </xf>
    <xf numFmtId="167" fontId="1" fillId="0" borderId="0" xfId="0" applyNumberFormat="1" applyFont="1" applyAlignment="1">
      <alignment horizontal="right"/>
    </xf>
    <xf numFmtId="166" fontId="1" fillId="0" borderId="0" xfId="0" applyNumberFormat="1" applyFont="1" applyFill="1" applyAlignment="1">
      <alignment horizontal="right"/>
    </xf>
    <xf numFmtId="166" fontId="14" fillId="0" borderId="0" xfId="0" applyNumberFormat="1" applyFont="1" applyFill="1" applyAlignment="1">
      <alignment horizontal="right"/>
    </xf>
    <xf numFmtId="166" fontId="5" fillId="0" borderId="0" xfId="0" applyNumberFormat="1" applyFont="1" applyAlignment="1"/>
    <xf numFmtId="166" fontId="8" fillId="0" borderId="0" xfId="0" applyNumberFormat="1" applyFont="1" applyAlignment="1"/>
    <xf numFmtId="166" fontId="7" fillId="0" borderId="0" xfId="0" applyNumberFormat="1" applyFont="1" applyAlignment="1"/>
    <xf numFmtId="169" fontId="1" fillId="0" borderId="0" xfId="0" applyNumberFormat="1" applyFont="1" applyAlignment="1"/>
    <xf numFmtId="169" fontId="1" fillId="0" borderId="0" xfId="0" applyNumberFormat="1" applyFont="1" applyAlignment="1">
      <alignment horizontal="right"/>
    </xf>
    <xf numFmtId="1" fontId="1" fillId="0" borderId="0" xfId="0" applyNumberFormat="1" applyFont="1" applyFill="1" applyAlignment="1">
      <alignment horizontal="right"/>
    </xf>
    <xf numFmtId="164" fontId="1" fillId="0" borderId="0" xfId="0" applyNumberFormat="1" applyFont="1" applyFill="1" applyAlignment="1">
      <alignment horizontal="right"/>
    </xf>
    <xf numFmtId="167" fontId="1" fillId="0" borderId="0" xfId="0" applyNumberFormat="1" applyFont="1" applyFill="1" applyAlignment="1">
      <alignment horizontal="right"/>
    </xf>
    <xf numFmtId="0" fontId="0" fillId="0" borderId="0" xfId="0" applyNumberFormat="1"/>
    <xf numFmtId="166" fontId="14" fillId="7" borderId="0" xfId="0" applyNumberFormat="1" applyFont="1" applyFill="1" applyAlignment="1">
      <alignment horizontal="right"/>
    </xf>
    <xf numFmtId="166" fontId="14" fillId="8" borderId="0" xfId="0" applyNumberFormat="1" applyFont="1" applyFill="1" applyAlignment="1">
      <alignment horizontal="right"/>
    </xf>
    <xf numFmtId="166" fontId="14" fillId="15" borderId="0" xfId="0" applyNumberFormat="1" applyFont="1" applyFill="1" applyAlignment="1">
      <alignment horizontal="right"/>
    </xf>
    <xf numFmtId="166" fontId="14" fillId="17" borderId="0" xfId="0" applyNumberFormat="1" applyFont="1" applyFill="1" applyAlignment="1">
      <alignment horizontal="right"/>
    </xf>
    <xf numFmtId="166" fontId="15" fillId="3" borderId="0" xfId="0" applyNumberFormat="1" applyFont="1" applyFill="1" applyAlignment="1">
      <alignment horizontal="right"/>
    </xf>
    <xf numFmtId="166" fontId="15" fillId="4" borderId="0" xfId="0" applyNumberFormat="1" applyFont="1" applyFill="1" applyAlignment="1">
      <alignment horizontal="right"/>
    </xf>
    <xf numFmtId="166" fontId="15" fillId="5" borderId="0" xfId="0" applyNumberFormat="1" applyFont="1" applyFill="1" applyAlignment="1">
      <alignment horizontal="right"/>
    </xf>
    <xf numFmtId="168" fontId="16" fillId="6" borderId="0" xfId="0" applyNumberFormat="1" applyFont="1" applyFill="1" applyAlignment="1">
      <alignment horizontal="right"/>
    </xf>
    <xf numFmtId="166" fontId="17" fillId="9" borderId="0" xfId="0" applyNumberFormat="1" applyFont="1" applyFill="1" applyAlignment="1">
      <alignment horizontal="right"/>
    </xf>
    <xf numFmtId="166" fontId="17" fillId="10" borderId="0" xfId="0" applyNumberFormat="1" applyFont="1" applyFill="1" applyAlignment="1">
      <alignment horizontal="right"/>
    </xf>
    <xf numFmtId="166" fontId="15" fillId="11" borderId="0" xfId="0" applyNumberFormat="1" applyFont="1" applyFill="1" applyAlignment="1">
      <alignment horizontal="right"/>
    </xf>
    <xf numFmtId="164" fontId="15" fillId="5" borderId="0" xfId="0" applyNumberFormat="1" applyFont="1" applyFill="1" applyAlignment="1">
      <alignment horizontal="right"/>
    </xf>
    <xf numFmtId="166" fontId="17" fillId="12" borderId="0" xfId="0" applyNumberFormat="1" applyFont="1" applyFill="1" applyAlignment="1">
      <alignment horizontal="right"/>
    </xf>
    <xf numFmtId="166" fontId="17" fillId="13" borderId="0" xfId="0" applyNumberFormat="1" applyFont="1" applyFill="1" applyAlignment="1">
      <alignment horizontal="right"/>
    </xf>
    <xf numFmtId="166" fontId="16" fillId="14" borderId="0" xfId="0" applyNumberFormat="1" applyFont="1" applyFill="1" applyAlignment="1">
      <alignment horizontal="right"/>
    </xf>
    <xf numFmtId="166" fontId="17" fillId="16" borderId="0" xfId="0" applyNumberFormat="1" applyFont="1" applyFill="1" applyAlignment="1">
      <alignment horizontal="right"/>
    </xf>
    <xf numFmtId="166" fontId="17" fillId="18" borderId="0" xfId="0" applyNumberFormat="1" applyFont="1" applyFill="1" applyAlignment="1">
      <alignment horizontal="right"/>
    </xf>
    <xf numFmtId="164" fontId="17" fillId="19" borderId="0" xfId="0" applyNumberFormat="1" applyFont="1" applyFill="1" applyAlignment="1">
      <alignment horizontal="right"/>
    </xf>
    <xf numFmtId="164" fontId="14" fillId="20" borderId="0" xfId="0" applyNumberFormat="1" applyFont="1" applyFill="1" applyAlignment="1">
      <alignment horizontal="center"/>
    </xf>
    <xf numFmtId="164" fontId="15" fillId="5" borderId="0" xfId="0" applyNumberFormat="1" applyFont="1" applyFill="1" applyAlignment="1">
      <alignment horizontal="center"/>
    </xf>
    <xf numFmtId="164" fontId="17" fillId="21" borderId="0" xfId="0" applyNumberFormat="1" applyFont="1" applyFill="1" applyAlignment="1">
      <alignment horizontal="right"/>
    </xf>
    <xf numFmtId="164" fontId="16" fillId="15" borderId="0" xfId="0" applyNumberFormat="1" applyFont="1" applyFill="1" applyAlignment="1">
      <alignment horizontal="center"/>
    </xf>
    <xf numFmtId="164" fontId="16" fillId="22" borderId="0" xfId="0" applyNumberFormat="1" applyFont="1" applyFill="1" applyAlignment="1">
      <alignment horizontal="right"/>
    </xf>
    <xf numFmtId="169" fontId="16" fillId="6" borderId="0" xfId="0" applyNumberFormat="1" applyFont="1" applyFill="1" applyAlignment="1">
      <alignment horizontal="center"/>
    </xf>
    <xf numFmtId="164" fontId="17" fillId="23" borderId="0" xfId="0" applyNumberFormat="1" applyFont="1" applyFill="1" applyAlignment="1">
      <alignment horizontal="right"/>
    </xf>
    <xf numFmtId="164" fontId="16" fillId="24" borderId="0" xfId="0" applyNumberFormat="1" applyFont="1" applyFill="1" applyAlignment="1">
      <alignment horizontal="center"/>
    </xf>
    <xf numFmtId="164" fontId="14" fillId="25" borderId="0" xfId="0" applyNumberFormat="1" applyFont="1" applyFill="1" applyAlignment="1">
      <alignment horizontal="right"/>
    </xf>
    <xf numFmtId="164" fontId="16" fillId="26" borderId="0" xfId="0" applyNumberFormat="1" applyFont="1" applyFill="1" applyAlignment="1">
      <alignment horizontal="center"/>
    </xf>
    <xf numFmtId="164" fontId="17" fillId="27" borderId="0" xfId="0" applyNumberFormat="1" applyFont="1" applyFill="1" applyAlignment="1">
      <alignment horizontal="right"/>
    </xf>
    <xf numFmtId="164" fontId="16" fillId="28" borderId="0" xfId="0" applyNumberFormat="1" applyFont="1" applyFill="1" applyAlignment="1">
      <alignment horizontal="center"/>
    </xf>
    <xf numFmtId="164" fontId="14" fillId="29" borderId="0" xfId="0" applyNumberFormat="1" applyFont="1" applyFill="1" applyAlignment="1">
      <alignment horizontal="right"/>
    </xf>
    <xf numFmtId="164" fontId="16" fillId="30" borderId="0" xfId="0" applyNumberFormat="1" applyFont="1" applyFill="1" applyAlignment="1">
      <alignment horizontal="center"/>
    </xf>
    <xf numFmtId="164" fontId="17" fillId="31" borderId="0" xfId="0" applyNumberFormat="1" applyFont="1" applyFill="1" applyAlignment="1">
      <alignment horizontal="right"/>
    </xf>
    <xf numFmtId="164" fontId="16" fillId="32" borderId="0" xfId="0" applyNumberFormat="1" applyFont="1" applyFill="1" applyAlignment="1">
      <alignment horizontal="center"/>
    </xf>
    <xf numFmtId="164" fontId="14" fillId="33" borderId="0" xfId="0" applyNumberFormat="1" applyFont="1" applyFill="1" applyAlignment="1">
      <alignment horizontal="center"/>
    </xf>
    <xf numFmtId="164" fontId="14" fillId="34" borderId="0" xfId="0" applyNumberFormat="1" applyFont="1" applyFill="1" applyAlignment="1">
      <alignment horizontal="center"/>
    </xf>
    <xf numFmtId="164" fontId="14" fillId="35" borderId="0" xfId="0" applyNumberFormat="1" applyFont="1" applyFill="1" applyAlignment="1">
      <alignment horizontal="right"/>
    </xf>
    <xf numFmtId="164" fontId="14" fillId="36" borderId="0" xfId="0" applyNumberFormat="1" applyFont="1" applyFill="1" applyAlignment="1">
      <alignment horizontal="right"/>
    </xf>
    <xf numFmtId="164" fontId="16" fillId="37" borderId="0" xfId="0" applyNumberFormat="1" applyFont="1" applyFill="1" applyAlignment="1">
      <alignment horizontal="center"/>
    </xf>
    <xf numFmtId="164" fontId="16" fillId="38" borderId="0" xfId="0" applyNumberFormat="1" applyFont="1" applyFill="1" applyAlignment="1">
      <alignment horizontal="center"/>
    </xf>
    <xf numFmtId="164" fontId="17" fillId="39" borderId="0" xfId="0" applyNumberFormat="1" applyFont="1" applyFill="1" applyAlignment="1">
      <alignment horizontal="right"/>
    </xf>
    <xf numFmtId="164" fontId="16" fillId="40" borderId="0" xfId="0" applyNumberFormat="1" applyFont="1" applyFill="1" applyAlignment="1">
      <alignment horizontal="center"/>
    </xf>
    <xf numFmtId="164" fontId="15" fillId="11" borderId="0" xfId="0" applyNumberFormat="1" applyFont="1" applyFill="1" applyAlignment="1">
      <alignment horizontal="right"/>
    </xf>
    <xf numFmtId="164" fontId="14" fillId="41" borderId="0" xfId="0" applyNumberFormat="1" applyFont="1" applyFill="1" applyAlignment="1">
      <alignment horizontal="center"/>
    </xf>
    <xf numFmtId="164" fontId="14" fillId="42" borderId="0" xfId="0" applyNumberFormat="1" applyFont="1" applyFill="1" applyAlignment="1">
      <alignment horizontal="center"/>
    </xf>
    <xf numFmtId="0" fontId="18" fillId="0" borderId="0" xfId="1"/>
    <xf numFmtId="0" fontId="19" fillId="43" borderId="0" xfId="0" applyFont="1"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17.emf"/><Relationship Id="rId18" Type="http://schemas.openxmlformats.org/officeDocument/2006/relationships/image" Target="../media/image22.png"/><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17" Type="http://schemas.openxmlformats.org/officeDocument/2006/relationships/image" Target="../media/image21.emf"/><Relationship Id="rId2" Type="http://schemas.openxmlformats.org/officeDocument/2006/relationships/image" Target="../media/image6.emf"/><Relationship Id="rId16" Type="http://schemas.openxmlformats.org/officeDocument/2006/relationships/image" Target="../media/image20.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5" Type="http://schemas.openxmlformats.org/officeDocument/2006/relationships/image" Target="../media/image1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 Id="rId14" Type="http://schemas.openxmlformats.org/officeDocument/2006/relationships/image" Target="../media/image18.emf"/></Relationships>
</file>

<file path=xl/drawings/_rels/drawing4.x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image" Target="../media/image35.emf"/><Relationship Id="rId18" Type="http://schemas.openxmlformats.org/officeDocument/2006/relationships/image" Target="../media/image40.png"/><Relationship Id="rId3" Type="http://schemas.openxmlformats.org/officeDocument/2006/relationships/image" Target="../media/image25.emf"/><Relationship Id="rId7" Type="http://schemas.openxmlformats.org/officeDocument/2006/relationships/image" Target="../media/image29.emf"/><Relationship Id="rId12" Type="http://schemas.openxmlformats.org/officeDocument/2006/relationships/image" Target="../media/image34.emf"/><Relationship Id="rId17" Type="http://schemas.openxmlformats.org/officeDocument/2006/relationships/image" Target="../media/image39.emf"/><Relationship Id="rId2" Type="http://schemas.openxmlformats.org/officeDocument/2006/relationships/image" Target="../media/image24.emf"/><Relationship Id="rId16" Type="http://schemas.openxmlformats.org/officeDocument/2006/relationships/image" Target="../media/image38.emf"/><Relationship Id="rId1" Type="http://schemas.openxmlformats.org/officeDocument/2006/relationships/image" Target="../media/image23.emf"/><Relationship Id="rId6" Type="http://schemas.openxmlformats.org/officeDocument/2006/relationships/image" Target="../media/image28.emf"/><Relationship Id="rId11" Type="http://schemas.openxmlformats.org/officeDocument/2006/relationships/image" Target="../media/image33.emf"/><Relationship Id="rId5" Type="http://schemas.openxmlformats.org/officeDocument/2006/relationships/image" Target="../media/image27.emf"/><Relationship Id="rId15" Type="http://schemas.openxmlformats.org/officeDocument/2006/relationships/image" Target="../media/image37.emf"/><Relationship Id="rId10" Type="http://schemas.openxmlformats.org/officeDocument/2006/relationships/image" Target="../media/image32.emf"/><Relationship Id="rId4" Type="http://schemas.openxmlformats.org/officeDocument/2006/relationships/image" Target="../media/image26.emf"/><Relationship Id="rId9" Type="http://schemas.openxmlformats.org/officeDocument/2006/relationships/image" Target="../media/image31.emf"/><Relationship Id="rId14" Type="http://schemas.openxmlformats.org/officeDocument/2006/relationships/image" Target="../media/image36.emf"/></Relationships>
</file>

<file path=xl/drawings/_rels/drawing5.xml.rels><?xml version="1.0" encoding="UTF-8" standalone="yes"?>
<Relationships xmlns="http://schemas.openxmlformats.org/package/2006/relationships"><Relationship Id="rId3" Type="http://schemas.openxmlformats.org/officeDocument/2006/relationships/image" Target="../media/image43.emf"/><Relationship Id="rId7" Type="http://schemas.openxmlformats.org/officeDocument/2006/relationships/image" Target="../media/image47.png"/><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image" Target="../media/image46.emf"/><Relationship Id="rId5" Type="http://schemas.openxmlformats.org/officeDocument/2006/relationships/image" Target="../media/image45.emf"/><Relationship Id="rId4" Type="http://schemas.openxmlformats.org/officeDocument/2006/relationships/image" Target="../media/image44.emf"/></Relationships>
</file>

<file path=xl/drawings/_rels/drawing6.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 Id="rId6" Type="http://schemas.openxmlformats.org/officeDocument/2006/relationships/image" Target="../media/image53.png"/><Relationship Id="rId5" Type="http://schemas.openxmlformats.org/officeDocument/2006/relationships/image" Target="../media/image52.emf"/><Relationship Id="rId4" Type="http://schemas.openxmlformats.org/officeDocument/2006/relationships/image" Target="../media/image51.emf"/></Relationships>
</file>

<file path=xl/drawings/_rels/drawing7.x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5.emf"/><Relationship Id="rId1" Type="http://schemas.openxmlformats.org/officeDocument/2006/relationships/image" Target="../media/image54.emf"/><Relationship Id="rId6" Type="http://schemas.openxmlformats.org/officeDocument/2006/relationships/image" Target="../media/image59.png"/><Relationship Id="rId5" Type="http://schemas.openxmlformats.org/officeDocument/2006/relationships/image" Target="../media/image58.emf"/><Relationship Id="rId4" Type="http://schemas.openxmlformats.org/officeDocument/2006/relationships/image" Target="../media/image57.emf"/></Relationships>
</file>

<file path=xl/drawings/_rels/drawing8.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60.emf"/><Relationship Id="rId6" Type="http://schemas.openxmlformats.org/officeDocument/2006/relationships/image" Target="../media/image65.png"/><Relationship Id="rId5" Type="http://schemas.openxmlformats.org/officeDocument/2006/relationships/image" Target="../media/image64.emf"/><Relationship Id="rId4" Type="http://schemas.openxmlformats.org/officeDocument/2006/relationships/image" Target="../media/image63.emf"/></Relationships>
</file>

<file path=xl/drawings/_rels/drawing9.xml.rels><?xml version="1.0" encoding="UTF-8" standalone="yes"?>
<Relationships xmlns="http://schemas.openxmlformats.org/package/2006/relationships"><Relationship Id="rId3" Type="http://schemas.openxmlformats.org/officeDocument/2006/relationships/image" Target="../media/image68.emf"/><Relationship Id="rId7" Type="http://schemas.openxmlformats.org/officeDocument/2006/relationships/image" Target="../media/image72.png"/><Relationship Id="rId2" Type="http://schemas.openxmlformats.org/officeDocument/2006/relationships/image" Target="../media/image67.emf"/><Relationship Id="rId1" Type="http://schemas.openxmlformats.org/officeDocument/2006/relationships/image" Target="../media/image66.emf"/><Relationship Id="rId6" Type="http://schemas.openxmlformats.org/officeDocument/2006/relationships/image" Target="../media/image71.emf"/><Relationship Id="rId5" Type="http://schemas.openxmlformats.org/officeDocument/2006/relationships/image" Target="../media/image70.emf"/><Relationship Id="rId4" Type="http://schemas.openxmlformats.org/officeDocument/2006/relationships/image" Target="../media/image69.emf"/></Relationships>
</file>

<file path=xl/drawings/drawing1.xml><?xml version="1.0" encoding="utf-8"?>
<xdr:wsDr xmlns:xdr="http://schemas.openxmlformats.org/drawingml/2006/spreadsheetDrawing" xmlns:a="http://schemas.openxmlformats.org/drawingml/2006/main">
  <xdr:twoCellAnchor>
    <xdr:from>
      <xdr:col>0</xdr:col>
      <xdr:colOff>57149</xdr:colOff>
      <xdr:row>5</xdr:row>
      <xdr:rowOff>95246</xdr:rowOff>
    </xdr:from>
    <xdr:to>
      <xdr:col>10</xdr:col>
      <xdr:colOff>180975</xdr:colOff>
      <xdr:row>36</xdr:row>
      <xdr:rowOff>123825</xdr:rowOff>
    </xdr:to>
    <xdr:sp macro="" textlink="">
      <xdr:nvSpPr>
        <xdr:cNvPr id="2" name="TextBox 1"/>
        <xdr:cNvSpPr txBox="1"/>
      </xdr:nvSpPr>
      <xdr:spPr>
        <a:xfrm>
          <a:off x="57149" y="1047746"/>
          <a:ext cx="5457826" cy="593407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Regression analysis of the classic "fish catch" dataset using RegressIt,</a:t>
          </a:r>
          <a:r>
            <a:rPr lang="en-US" sz="1100" baseline="0">
              <a:solidFill>
                <a:schemeClr val="dk1"/>
              </a:solidFill>
              <a:effectLst/>
              <a:latin typeface="+mn-lt"/>
              <a:ea typeface="+mn-ea"/>
              <a:cs typeface="+mn-cs"/>
            </a:rPr>
            <a:t> an Excel add-in available for free at </a:t>
          </a:r>
          <a:r>
            <a:rPr lang="en-US" sz="1100">
              <a:solidFill>
                <a:schemeClr val="dk1"/>
              </a:solidFill>
              <a:effectLst/>
              <a:latin typeface="+mn-lt"/>
              <a:ea typeface="+mn-ea"/>
              <a:cs typeface="+mn-cs"/>
            </a:rPr>
            <a:t>https://regressit.com</a:t>
          </a:r>
          <a:endParaRPr lang="en-US">
            <a:effectLst/>
          </a:endParaRPr>
        </a:p>
        <a:p>
          <a:endParaRPr lang="en-US" sz="1100"/>
        </a:p>
        <a:p>
          <a:r>
            <a:rPr lang="en-US" sz="1100"/>
            <a:t>The data</a:t>
          </a:r>
          <a:r>
            <a:rPr lang="en-US" sz="1100" baseline="0"/>
            <a:t> set to be analyzed contains measurements of height, weight, length, and width, as well as species name, for a set of  159 fish collected in Finland in 1917.  See the "notes" worksheet for a complete description of the data set and the steps in the analysis, and see the "source" worksheet for more details of the history of the data.  The objective is to develop a model to predict weight from the other variables.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Weight</a:t>
          </a:r>
          <a:r>
            <a:rPr lang="en-US" sz="1100" baseline="0">
              <a:solidFill>
                <a:schemeClr val="dk1"/>
              </a:solidFill>
              <a:effectLst/>
              <a:latin typeface="+mn-lt"/>
              <a:ea typeface="+mn-ea"/>
              <a:cs typeface="+mn-cs"/>
            </a:rPr>
            <a:t> is measured in grams and </a:t>
          </a:r>
          <a:r>
            <a:rPr lang="en-US" sz="1100">
              <a:solidFill>
                <a:schemeClr val="dk1"/>
              </a:solidFill>
              <a:effectLst/>
              <a:latin typeface="+mn-lt"/>
              <a:ea typeface="+mn-ea"/>
              <a:cs typeface="+mn-cs"/>
            </a:rPr>
            <a:t>Length is measured</a:t>
          </a:r>
          <a:r>
            <a:rPr lang="en-US" sz="1100" baseline="0">
              <a:solidFill>
                <a:schemeClr val="dk1"/>
              </a:solidFill>
              <a:effectLst/>
              <a:latin typeface="+mn-lt"/>
              <a:ea typeface="+mn-ea"/>
              <a:cs typeface="+mn-cs"/>
            </a:rPr>
            <a:t> in cm.  </a:t>
          </a:r>
          <a:r>
            <a:rPr lang="en-US" sz="1100">
              <a:solidFill>
                <a:schemeClr val="dk1"/>
              </a:solidFill>
              <a:effectLst/>
              <a:latin typeface="+mn-lt"/>
              <a:ea typeface="+mn-ea"/>
              <a:cs typeface="+mn-cs"/>
            </a:rPr>
            <a:t>Height and Width are measures of the relative height and width of the fish expressed as a percentage of Length.  For example, a value of 41 for Height means that height is 41% of length.  </a:t>
          </a:r>
          <a:endParaRPr lang="en-US" sz="1100" baseline="0"/>
        </a:p>
        <a:p>
          <a:endParaRPr lang="en-US" sz="1100" baseline="0"/>
        </a:p>
        <a:p>
          <a:r>
            <a:rPr lang="en-US" sz="1100" baseline="0"/>
            <a:t>The quantitative variables have all been renamed to make their units clear:  Weight_g, Length_cm, Height_pct, and Width_pct.</a:t>
          </a:r>
        </a:p>
        <a:p>
          <a:endParaRPr lang="en-US" sz="1100" baseline="0"/>
        </a:p>
        <a:p>
          <a:r>
            <a:rPr lang="en-US" sz="1100" baseline="0"/>
            <a:t>The data transformation tool in RegressIt was used to apply a natural log transformation to these 4 variables.  By default the logged variables were automatically named </a:t>
          </a:r>
          <a:r>
            <a:rPr lang="en-US" sz="1100" baseline="0">
              <a:solidFill>
                <a:schemeClr val="dk1"/>
              </a:solidFill>
              <a:effectLst/>
              <a:latin typeface="+mn-lt"/>
              <a:ea typeface="+mn-ea"/>
              <a:cs typeface="+mn-cs"/>
            </a:rPr>
            <a:t>Weight_g.Ln, Length_cm.Ln, Height_pct.Ln, and Width_pct.Ln.</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variable called Species is a numeric code with values from 1 to 7.  The data transformation tool was applied to this variable to create dummy variables for species, which were automatically assigned the names Species.Eq.1, Species.Eq.2, etc.</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Note that there are two missing values of weight in the data, at rows 14 and 47, coded as blank cells. These rows will be automatically ignored in the analysis.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This is the final version of the data sheet that also includes saved values for the residuals and predictions of Model 4 as well as the exponentiated ("unlogged") predictions.  These were automatically named Weight_g.Ln.Model.4.Resid, Weight_g.Ln.Model.4, and Weight_g.Ln.Model.4.Exp at the time they were created.</a:t>
          </a:r>
        </a:p>
        <a:p>
          <a:endParaRPr lang="en-US" sz="1100" baseline="0">
            <a:solidFill>
              <a:schemeClr val="dk1"/>
            </a:solidFill>
            <a:effectLst/>
            <a:latin typeface="+mn-lt"/>
            <a:ea typeface="+mn-ea"/>
            <a:cs typeface="+mn-cs"/>
          </a:endParaRPr>
        </a:p>
        <a:p>
          <a:endParaRPr lang="en-US" sz="1100"/>
        </a:p>
      </xdr:txBody>
    </xdr:sp>
    <xdr:clientData/>
  </xdr:twoCellAnchor>
  <xdr:twoCellAnchor editAs="oneCell">
    <xdr:from>
      <xdr:col>10</xdr:col>
      <xdr:colOff>419100</xdr:colOff>
      <xdr:row>4</xdr:row>
      <xdr:rowOff>19050</xdr:rowOff>
    </xdr:from>
    <xdr:to>
      <xdr:col>17</xdr:col>
      <xdr:colOff>37564</xdr:colOff>
      <xdr:row>37</xdr:row>
      <xdr:rowOff>103979</xdr:rowOff>
    </xdr:to>
    <xdr:pic>
      <xdr:nvPicPr>
        <xdr:cNvPr id="3" name="Picture 2"/>
        <xdr:cNvPicPr>
          <a:picLocks noChangeAspect="1"/>
        </xdr:cNvPicPr>
      </xdr:nvPicPr>
      <xdr:blipFill>
        <a:blip xmlns:r="http://schemas.openxmlformats.org/officeDocument/2006/relationships" r:embed="rId1"/>
        <a:stretch>
          <a:fillRect/>
        </a:stretch>
      </xdr:blipFill>
      <xdr:spPr>
        <a:xfrm>
          <a:off x="5753100" y="781050"/>
          <a:ext cx="4285714" cy="6371429"/>
        </a:xfrm>
        <a:prstGeom prst="rect">
          <a:avLst/>
        </a:prstGeom>
        <a:ln>
          <a:solidFill>
            <a:schemeClr val="bg1">
              <a:lumMod val="50000"/>
            </a:schemeClr>
          </a:solidFill>
        </a:ln>
      </xdr:spPr>
    </xdr:pic>
    <xdr:clientData/>
  </xdr:twoCellAnchor>
  <xdr:twoCellAnchor editAs="oneCell">
    <xdr:from>
      <xdr:col>17</xdr:col>
      <xdr:colOff>123825</xdr:colOff>
      <xdr:row>4</xdr:row>
      <xdr:rowOff>9525</xdr:rowOff>
    </xdr:from>
    <xdr:to>
      <xdr:col>23</xdr:col>
      <xdr:colOff>428089</xdr:colOff>
      <xdr:row>37</xdr:row>
      <xdr:rowOff>103977</xdr:rowOff>
    </xdr:to>
    <xdr:pic>
      <xdr:nvPicPr>
        <xdr:cNvPr id="4" name="Picture 3"/>
        <xdr:cNvPicPr>
          <a:picLocks noChangeAspect="1"/>
        </xdr:cNvPicPr>
      </xdr:nvPicPr>
      <xdr:blipFill>
        <a:blip xmlns:r="http://schemas.openxmlformats.org/officeDocument/2006/relationships" r:embed="rId2"/>
        <a:stretch>
          <a:fillRect/>
        </a:stretch>
      </xdr:blipFill>
      <xdr:spPr>
        <a:xfrm>
          <a:off x="10125075" y="771525"/>
          <a:ext cx="4285714" cy="6380952"/>
        </a:xfrm>
        <a:prstGeom prst="rect">
          <a:avLst/>
        </a:prstGeom>
        <a:ln w="12700">
          <a:solidFill>
            <a:schemeClr val="bg1">
              <a:lumMod val="50000"/>
            </a:schemeClr>
          </a:solidFill>
        </a:ln>
      </xdr:spPr>
    </xdr:pic>
    <xdr:clientData/>
  </xdr:twoCellAnchor>
  <xdr:twoCellAnchor editAs="oneCell">
    <xdr:from>
      <xdr:col>0</xdr:col>
      <xdr:colOff>47625</xdr:colOff>
      <xdr:row>3</xdr:row>
      <xdr:rowOff>19050</xdr:rowOff>
    </xdr:from>
    <xdr:to>
      <xdr:col>7</xdr:col>
      <xdr:colOff>418580</xdr:colOff>
      <xdr:row>5</xdr:row>
      <xdr:rowOff>28526</xdr:rowOff>
    </xdr:to>
    <xdr:pic>
      <xdr:nvPicPr>
        <xdr:cNvPr id="5" name="Picture 4"/>
        <xdr:cNvPicPr>
          <a:picLocks noChangeAspect="1"/>
        </xdr:cNvPicPr>
      </xdr:nvPicPr>
      <xdr:blipFill>
        <a:blip xmlns:r="http://schemas.openxmlformats.org/officeDocument/2006/relationships" r:embed="rId3"/>
        <a:stretch>
          <a:fillRect/>
        </a:stretch>
      </xdr:blipFill>
      <xdr:spPr>
        <a:xfrm>
          <a:off x="47625" y="590550"/>
          <a:ext cx="4161905" cy="390476"/>
        </a:xfrm>
        <a:prstGeom prst="rect">
          <a:avLst/>
        </a:prstGeom>
        <a:ln>
          <a:solidFill>
            <a:schemeClr val="bg1">
              <a:lumMod val="50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495301</xdr:colOff>
      <xdr:row>3</xdr:row>
      <xdr:rowOff>9524</xdr:rowOff>
    </xdr:from>
    <xdr:to>
      <xdr:col>10</xdr:col>
      <xdr:colOff>304801</xdr:colOff>
      <xdr:row>14</xdr:row>
      <xdr:rowOff>123824</xdr:rowOff>
    </xdr:to>
    <xdr:sp macro="" textlink="">
      <xdr:nvSpPr>
        <xdr:cNvPr id="2" name="TextBox 1"/>
        <xdr:cNvSpPr txBox="1"/>
      </xdr:nvSpPr>
      <xdr:spPr>
        <a:xfrm>
          <a:off x="7810501" y="438149"/>
          <a:ext cx="2857500" cy="17240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RegressIt</a:t>
          </a:r>
          <a:r>
            <a:rPr lang="en-US" sz="1100" baseline="0">
              <a:solidFill>
                <a:schemeClr val="dk1"/>
              </a:solidFill>
              <a:effectLst/>
              <a:latin typeface="+mn-lt"/>
              <a:ea typeface="+mn-ea"/>
              <a:cs typeface="+mn-cs"/>
            </a:rPr>
            <a:t> automatically builds a journal-style table of side-by-side comparative statistics for models fitted to a given dependent variable.  Color and font coding can be toggled on and off to highlight significance of coefficient estimates.  Cell notes under the displayed numbers provide much more detail.</a:t>
          </a:r>
          <a:endParaRPr lang="en-US">
            <a:effectLst/>
          </a:endParaRPr>
        </a:p>
        <a:p>
          <a:endParaRPr lang="en-US">
            <a:effectLst/>
          </a:endParaRPr>
        </a:p>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161925</xdr:colOff>
      <xdr:row>16</xdr:row>
      <xdr:rowOff>142876</xdr:rowOff>
    </xdr:from>
    <xdr:to>
      <xdr:col>14</xdr:col>
      <xdr:colOff>114300</xdr:colOff>
      <xdr:row>23</xdr:row>
      <xdr:rowOff>180976</xdr:rowOff>
    </xdr:to>
    <xdr:sp macro="" textlink="">
      <xdr:nvSpPr>
        <xdr:cNvPr id="2" name="TextBox 1"/>
        <xdr:cNvSpPr txBox="1"/>
      </xdr:nvSpPr>
      <xdr:spPr>
        <a:xfrm>
          <a:off x="5038725" y="3190876"/>
          <a:ext cx="3609975" cy="13716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original dataset included 3 different measures of length, called Length1, Length2, and Length3.  See the picture and notes below for details.  Only the Length3 variable has been included in this analysis (renamed as Length_cm)  because these variables are highly correlated with each other and Length1 and Length2 turn out to be insignficant in any model in which Length3 is included. </a:t>
          </a:r>
          <a:endParaRPr lang="en-US">
            <a:effectLst/>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xdr:colOff>
      <xdr:row>7</xdr:row>
      <xdr:rowOff>0</xdr:rowOff>
    </xdr:from>
    <xdr:to>
      <xdr:col>14</xdr:col>
      <xdr:colOff>76201</xdr:colOff>
      <xdr:row>12</xdr:row>
      <xdr:rowOff>171450</xdr:rowOff>
    </xdr:to>
    <xdr:sp macro="" textlink="">
      <xdr:nvSpPr>
        <xdr:cNvPr id="2" name="TextBox 1"/>
        <xdr:cNvSpPr txBox="1"/>
      </xdr:nvSpPr>
      <xdr:spPr>
        <a:xfrm>
          <a:off x="6705601" y="1333500"/>
          <a:ext cx="1905000" cy="11239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Values of Weight are missing for fish #14 and #47, and they were recoded as blank cells prior to analysis. </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104774</xdr:rowOff>
    </xdr:from>
    <xdr:to>
      <xdr:col>12</xdr:col>
      <xdr:colOff>238125</xdr:colOff>
      <xdr:row>95</xdr:row>
      <xdr:rowOff>190499</xdr:rowOff>
    </xdr:to>
    <xdr:sp macro="" textlink="">
      <xdr:nvSpPr>
        <xdr:cNvPr id="2" name="TextBox 1"/>
        <xdr:cNvSpPr txBox="1"/>
      </xdr:nvSpPr>
      <xdr:spPr>
        <a:xfrm>
          <a:off x="1" y="104774"/>
          <a:ext cx="7553324" cy="18183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on analysis of the fish catch data set  See the following worksheets in the file for the analysis performed with RegressIt and for historical background of the source data.</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dataset is part of the jse.amstat.org data archive and also appears as an example in the documentation for SAS.  It was originally collected in 1917 in Finland.  See the "source" sheet in this file for details.  The "pedagogical notes" at the bottom of that sheet list several candidates for models.  Some descriptive analysis of this data</a:t>
          </a:r>
          <a:r>
            <a:rPr lang="en-US" sz="1100" baseline="0">
              <a:solidFill>
                <a:schemeClr val="dk1"/>
              </a:solidFill>
              <a:effectLst/>
              <a:latin typeface="+mn-lt"/>
              <a:ea typeface="+mn-ea"/>
              <a:cs typeface="+mn-cs"/>
            </a:rPr>
            <a:t> can be found in the SAS manual.  </a:t>
          </a:r>
          <a:r>
            <a:rPr lang="en-US" sz="1100">
              <a:solidFill>
                <a:schemeClr val="dk1"/>
              </a:solidFill>
              <a:effectLst/>
              <a:latin typeface="+mn-lt"/>
              <a:ea typeface="+mn-ea"/>
              <a:cs typeface="+mn-cs"/>
            </a:rPr>
            <a:t>The model to be developed here applies log transformations to the physical measurements, which is standard in the fishery literature, while also</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controlling</a:t>
          </a:r>
          <a:r>
            <a:rPr lang="en-US" sz="1100" baseline="0">
              <a:solidFill>
                <a:schemeClr val="dk1"/>
              </a:solidFill>
              <a:effectLst/>
              <a:latin typeface="+mn-lt"/>
              <a:ea typeface="+mn-ea"/>
              <a:cs typeface="+mn-cs"/>
            </a:rPr>
            <a:t> for species and shape of fish</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objective of the analysis is to develop a multiple</a:t>
          </a:r>
          <a:r>
            <a:rPr lang="en-US" sz="1100" baseline="0">
              <a:solidFill>
                <a:schemeClr val="dk1"/>
              </a:solidFill>
              <a:effectLst/>
              <a:latin typeface="+mn-lt"/>
              <a:ea typeface="+mn-ea"/>
              <a:cs typeface="+mn-cs"/>
            </a:rPr>
            <a:t> regression </a:t>
          </a:r>
          <a:r>
            <a:rPr lang="en-US" sz="1100">
              <a:solidFill>
                <a:schemeClr val="dk1"/>
              </a:solidFill>
              <a:effectLst/>
              <a:latin typeface="+mn-lt"/>
              <a:ea typeface="+mn-ea"/>
              <a:cs typeface="+mn-cs"/>
            </a:rPr>
            <a:t>model for predicting the weight of a fish from its physical dimensions (relative</a:t>
          </a:r>
          <a:r>
            <a:rPr lang="en-US" sz="1100" baseline="0">
              <a:solidFill>
                <a:schemeClr val="dk1"/>
              </a:solidFill>
              <a:effectLst/>
              <a:latin typeface="+mn-lt"/>
              <a:ea typeface="+mn-ea"/>
              <a:cs typeface="+mn-cs"/>
            </a:rPr>
            <a:t> height and width as well as length) </a:t>
          </a:r>
          <a:r>
            <a:rPr lang="en-US" sz="1100">
              <a:solidFill>
                <a:schemeClr val="dk1"/>
              </a:solidFill>
              <a:effectLst/>
              <a:latin typeface="+mn-lt"/>
              <a:ea typeface="+mn-ea"/>
              <a:cs typeface="+mn-cs"/>
            </a:rPr>
            <a:t>and its species.  There are 7 species in the sample, with different numbers of observations of each.  The data set is sorted by species and then approximately by length within a species.  There are missing values of weight in rows 14 and 47 in the original data set) which are coded here as blank cells.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Descriptive statistics analyses were run on the original variables and their natural logs, looking ahead to the regression analysis described below.   In the original variable analysis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Stats 1 sheet ) the scatterplots of weight versus the dimension variables are highly nonlinear, as expected.   Scroll down to the bottom of the sheet to see the scatterplots.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In the descriptive analysis of the transformed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variables </a:t>
          </a:r>
          <a:r>
            <a:rPr lang="en-US" sz="1100" baseline="0">
              <a:solidFill>
                <a:schemeClr val="dk1"/>
              </a:solidFill>
              <a:effectLst/>
              <a:latin typeface="+mn-lt"/>
              <a:ea typeface="+mn-ea"/>
              <a:cs typeface="+mn-cs"/>
            </a:rPr>
            <a:t> (Stats 2 sheet)</a:t>
          </a:r>
          <a:r>
            <a:rPr lang="en-US" sz="1100">
              <a:solidFill>
                <a:schemeClr val="dk1"/>
              </a:solidFill>
              <a:effectLst/>
              <a:latin typeface="+mn-lt"/>
              <a:ea typeface="+mn-ea"/>
              <a:cs typeface="+mn-cs"/>
            </a:rPr>
            <a:t>, the scatterplot of log weight versus log</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length shows nice straight lines except with several distinct lines, evidently corresponding to different species of fish. </a:t>
          </a:r>
          <a:r>
            <a:rPr lang="en-US" sz="1100" baseline="0">
              <a:solidFill>
                <a:schemeClr val="dk1"/>
              </a:solidFill>
              <a:effectLst/>
              <a:latin typeface="+mn-lt"/>
              <a:ea typeface="+mn-ea"/>
              <a:cs typeface="+mn-cs"/>
            </a:rPr>
            <a:t> Clusters of points corresponding to different species are also nicely separated on the other plots.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classic length-weight-relationship (LWR) model in the fishery literature is Weight = a * Length^b.  For fish of the same species with "isometric growth" (i.e., same relative shape at all stages of development), it might be expected that b would be close to 3 because weight should be proportional to volume and volume should be proportional to the cube of length.  Taking the log of both sides, we get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Model 1:   log Weight = a + b * log Length</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which can be fitted by linear regression after applying a log transformation to the variables.   See the Model 1 sheet for the results of fitting this model.   The plots of actual and predicted values versus observation number and the residual plots do not look very good:  the weights of some species are systematically overpredicted or underpredicted, particularly species 5 and 6.  The estimate of b is 3.172 with a standard error of 0.061.  This is not far from 3 but the difference is statistically significant given the standard error of the coefficient estimate, which is 0.061.  That's a difference</a:t>
          </a:r>
          <a:r>
            <a:rPr lang="en-US" sz="1100" baseline="0">
              <a:solidFill>
                <a:schemeClr val="dk1"/>
              </a:solidFill>
              <a:effectLst/>
              <a:latin typeface="+mn-lt"/>
              <a:ea typeface="+mn-ea"/>
              <a:cs typeface="+mn-cs"/>
            </a:rPr>
            <a:t> of about 3 standard errors.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eaLnBrk="1" fontAlgn="auto" latinLnBrk="0" hangingPunct="1"/>
          <a:r>
            <a:rPr lang="en-US" sz="1100">
              <a:solidFill>
                <a:schemeClr val="dk1"/>
              </a:solidFill>
              <a:effectLst/>
              <a:latin typeface="+mn-lt"/>
              <a:ea typeface="+mn-ea"/>
              <a:cs typeface="+mn-cs"/>
            </a:rPr>
            <a:t>A suggestive way to address the problems</a:t>
          </a:r>
          <a:r>
            <a:rPr lang="en-US" sz="1100" baseline="0">
              <a:solidFill>
                <a:schemeClr val="dk1"/>
              </a:solidFill>
              <a:effectLst/>
              <a:latin typeface="+mn-lt"/>
              <a:ea typeface="+mn-ea"/>
              <a:cs typeface="+mn-cs"/>
            </a:rPr>
            <a:t> of Model 1 and the parallel straight lines seen in the scatterplot of </a:t>
          </a:r>
          <a:r>
            <a:rPr lang="en-US" sz="1100">
              <a:solidFill>
                <a:schemeClr val="dk1"/>
              </a:solidFill>
              <a:effectLst/>
              <a:latin typeface="+mn-lt"/>
              <a:ea typeface="+mn-ea"/>
              <a:cs typeface="+mn-cs"/>
            </a:rPr>
            <a:t>log Weight_g vs. log Length_cm is to include dummy variables for species, yielding:</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Model 2:  log Weight = a + b * log Length + c(1) * S(1) + … + c(6) * S(6)</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…where S(i) is a dummy variable for species i and c(i) is its coefficient.  (It is necessary to leave one of the dummies out, and it doesn't matter which one.  Here the dummy for species 7 has</a:t>
          </a:r>
          <a:r>
            <a:rPr lang="en-US" sz="1100" baseline="0">
              <a:solidFill>
                <a:schemeClr val="dk1"/>
              </a:solidFill>
              <a:effectLst/>
              <a:latin typeface="+mn-lt"/>
              <a:ea typeface="+mn-ea"/>
              <a:cs typeface="+mn-cs"/>
            </a:rPr>
            <a:t> been left out.)</a:t>
          </a:r>
          <a:r>
            <a:rPr lang="en-US" sz="1100">
              <a:solidFill>
                <a:schemeClr val="dk1"/>
              </a:solidFill>
              <a:effectLst/>
              <a:latin typeface="+mn-lt"/>
              <a:ea typeface="+mn-ea"/>
              <a:cs typeface="+mn-cs"/>
            </a:rPr>
            <a:t>  This model allows the constant of proportionality between between weight and length^b to differ across species, perhaps due to differences in relative shape.  See the Model 2 worksheet for the results of fitting this model.  The standard error of the regression has been reduced from 0.310 to 0.103 in natural log units.  This means the standard deviation of the model's real errors in percentage terms is around 10%.  The residual plots show that the errors are roughly the same size for all species and for large and small values of the predictions (in log units).  The error distribution is almost perfectly normal as indicated by the A-D stat and normal probability plot.  The coefficient of log length</a:t>
          </a:r>
          <a:r>
            <a:rPr lang="en-US" sz="1100" baseline="0">
              <a:solidFill>
                <a:schemeClr val="dk1"/>
              </a:solidFill>
              <a:effectLst/>
              <a:latin typeface="+mn-lt"/>
              <a:ea typeface="+mn-ea"/>
              <a:cs typeface="+mn-cs"/>
            </a:rPr>
            <a:t> is 3.155 with a standard error of 0.035.  This again is close to 3 but the difference is still statistically significant: more than 4 standard errors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Alternatively, we might try to address the differences in length-weight</a:t>
          </a:r>
          <a:r>
            <a:rPr lang="en-US" sz="1100" baseline="0">
              <a:solidFill>
                <a:schemeClr val="dk1"/>
              </a:solidFill>
              <a:effectLst/>
              <a:latin typeface="+mn-lt"/>
              <a:ea typeface="+mn-ea"/>
              <a:cs typeface="+mn-cs"/>
            </a:rPr>
            <a:t> ratios </a:t>
          </a:r>
          <a:r>
            <a:rPr lang="en-US" sz="1100">
              <a:solidFill>
                <a:schemeClr val="dk1"/>
              </a:solidFill>
              <a:effectLst/>
              <a:latin typeface="+mn-lt"/>
              <a:ea typeface="+mn-ea"/>
              <a:cs typeface="+mn-cs"/>
            </a:rPr>
            <a:t>across species and/or across growth stages by including height and weight variables, which directly measure the relative shape of the fish. </a:t>
          </a:r>
          <a:r>
            <a:rPr lang="en-US" sz="1100" baseline="0">
              <a:solidFill>
                <a:schemeClr val="dk1"/>
              </a:solidFill>
              <a:effectLst/>
              <a:latin typeface="+mn-lt"/>
              <a:ea typeface="+mn-ea"/>
              <a:cs typeface="+mn-cs"/>
            </a:rPr>
            <a:t> This allows for the possibility that the relative shape of a fish may may change with its length, so-called "allometric growth." </a:t>
          </a:r>
          <a:r>
            <a:rPr lang="en-US" sz="1100">
              <a:solidFill>
                <a:schemeClr val="dk1"/>
              </a:solidFill>
              <a:effectLst/>
              <a:latin typeface="+mn-lt"/>
              <a:ea typeface="+mn-ea"/>
              <a:cs typeface="+mn-cs"/>
            </a:rPr>
            <a:t>  The file also contains variables Height_pct and Width_pct which are measures of the relative height and width of the fish expressed as a percentage of Length.  For example, a value of 41 for Height_pct means that height is 41% of length.  A log transformation has been applied to these variables too.  Adding them to the variables</a:t>
          </a:r>
          <a:r>
            <a:rPr lang="en-US" sz="1100" baseline="0">
              <a:solidFill>
                <a:schemeClr val="dk1"/>
              </a:solidFill>
              <a:effectLst/>
              <a:latin typeface="+mn-lt"/>
              <a:ea typeface="+mn-ea"/>
              <a:cs typeface="+mn-cs"/>
            </a:rPr>
            <a:t> in </a:t>
          </a:r>
          <a:r>
            <a:rPr lang="en-US" sz="1100">
              <a:solidFill>
                <a:schemeClr val="dk1"/>
              </a:solidFill>
              <a:effectLst/>
              <a:latin typeface="+mn-lt"/>
              <a:ea typeface="+mn-ea"/>
              <a:cs typeface="+mn-cs"/>
            </a:rPr>
            <a:t>Model 1 yields: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Model 3:  log Weight_g = a + b * log Length_cm + d * log Height_pct + e * log Width_pct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[Note:  it is not obvious a priori whether a log transformation should be applied to Height_pct and Weight_pct, insofar as they are already dimensionless ratios.  Taking their logs is equivalent to assuming that, other things being equal, weight varies as a power function of the relative height and the relative width. Without the log transformation, the assumption is that weight varies as an exponential function of relative height and width.  In fact, it makes little difference whether these variables are logged or not in this model, because the log function is fairly straight over the range of variation of the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error statistics of Model 3 are almost exactly the same as those of Model 2:  the standard errors of the regression are 0.100 and 0.101, respectively.  The plots of predictions and errors also look almost exactly the same.  The coefficient of log length</a:t>
          </a:r>
          <a:r>
            <a:rPr lang="en-US" sz="1100" baseline="0">
              <a:solidFill>
                <a:schemeClr val="dk1"/>
              </a:solidFill>
              <a:effectLst/>
              <a:latin typeface="+mn-lt"/>
              <a:ea typeface="+mn-ea"/>
              <a:cs typeface="+mn-cs"/>
            </a:rPr>
            <a:t> is not significantly different from  3 in the model.  Its value is 3.017 with a standard error of 0.020. </a:t>
          </a:r>
          <a:r>
            <a:rPr lang="en-US" sz="1100">
              <a:solidFill>
                <a:schemeClr val="dk1"/>
              </a:solidFill>
              <a:effectLst/>
              <a:latin typeface="+mn-lt"/>
              <a:ea typeface="+mn-ea"/>
              <a:cs typeface="+mn-cs"/>
            </a:rPr>
            <a:t>Hence the "cube law" applies nicel</a:t>
          </a:r>
          <a:r>
            <a:rPr lang="en-US" sz="1100" baseline="0">
              <a:solidFill>
                <a:schemeClr val="dk1"/>
              </a:solidFill>
              <a:effectLst/>
              <a:latin typeface="+mn-lt"/>
              <a:ea typeface="+mn-ea"/>
              <a:cs typeface="+mn-cs"/>
            </a:rPr>
            <a:t>y when controlling for relative width and relative height.</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Now let's consider including *both* the species dummies and the relative height and weight measures.  This will allow the model to separately distinguish inter-species effects and growth-stage effects, if any.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Model 4:  log Weight = a + b * log Length_cm + c(1) * S(1) + …  + c(6) * S(6) + d * log Height_pct + e * log Width_pct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When fitting this model, which will be our final one, let's also choose the option to save residuals and predictions back to the data sheet.  This will allow the predictions to be unlogged (exponentiated) to get the model's predictions in real units of grams of weight.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Model 4 is a notable further improvement, yielding a standard error of 0.081, corresponding to a standard deviation of around 8% in percentage terms.  The mean absolute error of this model is 0.063 in natural log units, which says that the mean</a:t>
          </a:r>
          <a:r>
            <a:rPr lang="en-US" sz="1100" baseline="0">
              <a:solidFill>
                <a:schemeClr val="dk1"/>
              </a:solidFill>
              <a:effectLst/>
              <a:latin typeface="+mn-lt"/>
              <a:ea typeface="+mn-ea"/>
              <a:cs typeface="+mn-cs"/>
            </a:rPr>
            <a:t> absolute percentage error of the model is </a:t>
          </a:r>
          <a:r>
            <a:rPr lang="en-US" sz="1100">
              <a:solidFill>
                <a:schemeClr val="dk1"/>
              </a:solidFill>
              <a:effectLst/>
              <a:latin typeface="+mn-lt"/>
              <a:ea typeface="+mn-ea"/>
              <a:cs typeface="+mn-cs"/>
            </a:rPr>
            <a:t>roughly 6.3% in the original units.  Also, the coefficient of log Length_cm is 3.031 with a standard error of 0.031, not significantly different from 3</a:t>
          </a:r>
          <a:r>
            <a:rPr lang="en-US" sz="1100" baseline="0">
              <a:solidFill>
                <a:schemeClr val="dk1"/>
              </a:solidFill>
              <a:effectLst/>
              <a:latin typeface="+mn-lt"/>
              <a:ea typeface="+mn-ea"/>
              <a:cs typeface="+mn-cs"/>
            </a:rPr>
            <a:t> as in the previous model.</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Overall Model 4 looks very good in terms of its goodness of fit, its satisfaction of the assumptions of linear regression, and the physical interpretation of its equation.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predictions of Model 4 have been automatically saved to the data sheet in the form of a new variable</a:t>
          </a:r>
          <a:r>
            <a:rPr lang="en-US" sz="1100" baseline="0">
              <a:solidFill>
                <a:schemeClr val="dk1"/>
              </a:solidFill>
              <a:effectLst/>
              <a:latin typeface="+mn-lt"/>
              <a:ea typeface="+mn-ea"/>
              <a:cs typeface="+mn-cs"/>
            </a:rPr>
            <a:t> which is</a:t>
          </a:r>
          <a:r>
            <a:rPr lang="en-US" sz="1100">
              <a:solidFill>
                <a:schemeClr val="dk1"/>
              </a:solidFill>
              <a:effectLst/>
              <a:latin typeface="+mn-lt"/>
              <a:ea typeface="+mn-ea"/>
              <a:cs typeface="+mn-cs"/>
            </a:rPr>
            <a:t> called Weight.Ln.Model.4 by default.  We can convert these predictions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back to real units by using the variable transformation tool to apply an exponential function to them, yielding a variable called Weight.Ln.Model.4.Exp.  As a quick-and-dirty way to get the error stats in real terms, we can just run a simple regression of Weight on Weight.Ln.Model.4.Exp.  This is done in Model 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Model 5:  Weight = a + b * Weight.Ln.Model.4.Exp.</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slope coefficient in this model is 1.001 (almost exactly equal to 1) and the constant is 0.890 (less than one gram) which is insignificant in real terms.  Therefore the errors of this model are effectively just the weights minus the predicted weights of Model 4 in real terms.  The standard error of the regression (the standard deviation of the real errors) is 49.096 grams, the mean absolute error is 26.967 grams, and the mean absolute percentage error is 6.7%.  The latter number is close to the estimate of 6.3% obtained by computing the mean absolute error in log units in Model 4.</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Of course, the plots of the errors of Model 5 are problematic.  Much larger errors are made for weight predictions of larger fish as seen in the residual versus predicted plot.   The error distribution is also highly non-normal as seen in the histogram and quantile plots.  This is to be expected when the predictions of a linear model fitted to a logged variable are converted back to real units.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twoCellAnchor editAs="oneCell">
    <xdr:from>
      <xdr:col>12</xdr:col>
      <xdr:colOff>523875</xdr:colOff>
      <xdr:row>3</xdr:row>
      <xdr:rowOff>28575</xdr:rowOff>
    </xdr:from>
    <xdr:to>
      <xdr:col>28</xdr:col>
      <xdr:colOff>446465</xdr:colOff>
      <xdr:row>21</xdr:row>
      <xdr:rowOff>171004</xdr:rowOff>
    </xdr:to>
    <xdr:pic>
      <xdr:nvPicPr>
        <xdr:cNvPr id="3" name="Picture 2"/>
        <xdr:cNvPicPr>
          <a:picLocks noChangeAspect="1"/>
        </xdr:cNvPicPr>
      </xdr:nvPicPr>
      <xdr:blipFill>
        <a:blip xmlns:r="http://schemas.openxmlformats.org/officeDocument/2006/relationships" r:embed="rId1"/>
        <a:stretch>
          <a:fillRect/>
        </a:stretch>
      </xdr:blipFill>
      <xdr:spPr>
        <a:xfrm>
          <a:off x="7839075" y="600075"/>
          <a:ext cx="9676190" cy="3571429"/>
        </a:xfrm>
        <a:prstGeom prst="rect">
          <a:avLst/>
        </a:prstGeom>
        <a:ln w="12700">
          <a:solidFill>
            <a:schemeClr val="lt1">
              <a:shade val="50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10</xdr:row>
      <xdr:rowOff>0</xdr:rowOff>
    </xdr:from>
    <xdr:to>
      <xdr:col>12</xdr:col>
      <xdr:colOff>600075</xdr:colOff>
      <xdr:row>19</xdr:row>
      <xdr:rowOff>142875</xdr:rowOff>
    </xdr:to>
    <xdr:pic>
      <xdr:nvPicPr>
        <xdr:cNvPr id="204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24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xdr:row>
      <xdr:rowOff>0</xdr:rowOff>
    </xdr:from>
    <xdr:to>
      <xdr:col>12</xdr:col>
      <xdr:colOff>600075</xdr:colOff>
      <xdr:row>29</xdr:row>
      <xdr:rowOff>142875</xdr:rowOff>
    </xdr:to>
    <xdr:pic>
      <xdr:nvPicPr>
        <xdr:cNvPr id="2050"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048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0</xdr:rowOff>
    </xdr:from>
    <xdr:to>
      <xdr:col>12</xdr:col>
      <xdr:colOff>600075</xdr:colOff>
      <xdr:row>39</xdr:row>
      <xdr:rowOff>142875</xdr:rowOff>
    </xdr:to>
    <xdr:pic>
      <xdr:nvPicPr>
        <xdr:cNvPr id="2051"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1100" y="4572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40</xdr:row>
      <xdr:rowOff>0</xdr:rowOff>
    </xdr:from>
    <xdr:to>
      <xdr:col>12</xdr:col>
      <xdr:colOff>600075</xdr:colOff>
      <xdr:row>49</xdr:row>
      <xdr:rowOff>142875</xdr:rowOff>
    </xdr:to>
    <xdr:pic>
      <xdr:nvPicPr>
        <xdr:cNvPr id="2052"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1100" y="6096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50</xdr:row>
      <xdr:rowOff>0</xdr:rowOff>
    </xdr:from>
    <xdr:to>
      <xdr:col>12</xdr:col>
      <xdr:colOff>600075</xdr:colOff>
      <xdr:row>59</xdr:row>
      <xdr:rowOff>142875</xdr:rowOff>
    </xdr:to>
    <xdr:pic>
      <xdr:nvPicPr>
        <xdr:cNvPr id="2053"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7620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60</xdr:row>
      <xdr:rowOff>0</xdr:rowOff>
    </xdr:from>
    <xdr:to>
      <xdr:col>12</xdr:col>
      <xdr:colOff>600075</xdr:colOff>
      <xdr:row>69</xdr:row>
      <xdr:rowOff>142875</xdr:rowOff>
    </xdr:to>
    <xdr:pic>
      <xdr:nvPicPr>
        <xdr:cNvPr id="2054"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1100" y="9144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72</xdr:row>
      <xdr:rowOff>127000</xdr:rowOff>
    </xdr:from>
    <xdr:to>
      <xdr:col>6</xdr:col>
      <xdr:colOff>581025</xdr:colOff>
      <xdr:row>83</xdr:row>
      <xdr:rowOff>117475</xdr:rowOff>
    </xdr:to>
    <xdr:pic>
      <xdr:nvPicPr>
        <xdr:cNvPr id="2055"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110998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72</xdr:row>
      <xdr:rowOff>127000</xdr:rowOff>
    </xdr:from>
    <xdr:to>
      <xdr:col>12</xdr:col>
      <xdr:colOff>600075</xdr:colOff>
      <xdr:row>83</xdr:row>
      <xdr:rowOff>117475</xdr:rowOff>
    </xdr:to>
    <xdr:pic>
      <xdr:nvPicPr>
        <xdr:cNvPr id="2056"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10150" y="110998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83</xdr:row>
      <xdr:rowOff>127000</xdr:rowOff>
    </xdr:from>
    <xdr:to>
      <xdr:col>6</xdr:col>
      <xdr:colOff>581025</xdr:colOff>
      <xdr:row>94</xdr:row>
      <xdr:rowOff>117475</xdr:rowOff>
    </xdr:to>
    <xdr:pic>
      <xdr:nvPicPr>
        <xdr:cNvPr id="2057"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1100" y="127762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83</xdr:row>
      <xdr:rowOff>127000</xdr:rowOff>
    </xdr:from>
    <xdr:to>
      <xdr:col>12</xdr:col>
      <xdr:colOff>600075</xdr:colOff>
      <xdr:row>94</xdr:row>
      <xdr:rowOff>117475</xdr:rowOff>
    </xdr:to>
    <xdr:pic>
      <xdr:nvPicPr>
        <xdr:cNvPr id="2058"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10150" y="127762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94</xdr:row>
      <xdr:rowOff>127000</xdr:rowOff>
    </xdr:from>
    <xdr:to>
      <xdr:col>6</xdr:col>
      <xdr:colOff>581025</xdr:colOff>
      <xdr:row>105</xdr:row>
      <xdr:rowOff>117475</xdr:rowOff>
    </xdr:to>
    <xdr:pic>
      <xdr:nvPicPr>
        <xdr:cNvPr id="2059"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1100" y="144526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94</xdr:row>
      <xdr:rowOff>127000</xdr:rowOff>
    </xdr:from>
    <xdr:to>
      <xdr:col>12</xdr:col>
      <xdr:colOff>600075</xdr:colOff>
      <xdr:row>105</xdr:row>
      <xdr:rowOff>117475</xdr:rowOff>
    </xdr:to>
    <xdr:pic>
      <xdr:nvPicPr>
        <xdr:cNvPr id="2060"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010150" y="144526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117</xdr:row>
      <xdr:rowOff>12700</xdr:rowOff>
    </xdr:from>
    <xdr:to>
      <xdr:col>4</xdr:col>
      <xdr:colOff>600075</xdr:colOff>
      <xdr:row>133</xdr:row>
      <xdr:rowOff>3175</xdr:rowOff>
    </xdr:to>
    <xdr:pic>
      <xdr:nvPicPr>
        <xdr:cNvPr id="2061"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81100" y="178435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117</xdr:row>
      <xdr:rowOff>12700</xdr:rowOff>
    </xdr:from>
    <xdr:to>
      <xdr:col>8</xdr:col>
      <xdr:colOff>561975</xdr:colOff>
      <xdr:row>133</xdr:row>
      <xdr:rowOff>3175</xdr:rowOff>
    </xdr:to>
    <xdr:pic>
      <xdr:nvPicPr>
        <xdr:cNvPr id="2062"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733800" y="178435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571500</xdr:colOff>
      <xdr:row>117</xdr:row>
      <xdr:rowOff>12700</xdr:rowOff>
    </xdr:from>
    <xdr:to>
      <xdr:col>12</xdr:col>
      <xdr:colOff>600075</xdr:colOff>
      <xdr:row>133</xdr:row>
      <xdr:rowOff>3175</xdr:rowOff>
    </xdr:to>
    <xdr:pic>
      <xdr:nvPicPr>
        <xdr:cNvPr id="2063"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286500" y="178435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133</xdr:row>
      <xdr:rowOff>12700</xdr:rowOff>
    </xdr:from>
    <xdr:to>
      <xdr:col>4</xdr:col>
      <xdr:colOff>600075</xdr:colOff>
      <xdr:row>149</xdr:row>
      <xdr:rowOff>3175</xdr:rowOff>
    </xdr:to>
    <xdr:pic>
      <xdr:nvPicPr>
        <xdr:cNvPr id="2064"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1100" y="202819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133</xdr:row>
      <xdr:rowOff>12700</xdr:rowOff>
    </xdr:from>
    <xdr:to>
      <xdr:col>8</xdr:col>
      <xdr:colOff>561975</xdr:colOff>
      <xdr:row>149</xdr:row>
      <xdr:rowOff>3175</xdr:rowOff>
    </xdr:to>
    <xdr:pic>
      <xdr:nvPicPr>
        <xdr:cNvPr id="2065"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202819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409575</xdr:colOff>
      <xdr:row>16</xdr:row>
      <xdr:rowOff>133350</xdr:rowOff>
    </xdr:from>
    <xdr:to>
      <xdr:col>25</xdr:col>
      <xdr:colOff>446756</xdr:colOff>
      <xdr:row>52</xdr:row>
      <xdr:rowOff>123140</xdr:rowOff>
    </xdr:to>
    <xdr:pic>
      <xdr:nvPicPr>
        <xdr:cNvPr id="21" name="Picture 20"/>
        <xdr:cNvPicPr>
          <a:picLocks noChangeAspect="1"/>
        </xdr:cNvPicPr>
      </xdr:nvPicPr>
      <xdr:blipFill>
        <a:blip xmlns:r="http://schemas.openxmlformats.org/officeDocument/2006/relationships" r:embed="rId18"/>
        <a:stretch>
          <a:fillRect/>
        </a:stretch>
      </xdr:blipFill>
      <xdr:spPr>
        <a:xfrm>
          <a:off x="9248775" y="2571750"/>
          <a:ext cx="7352381" cy="5476190"/>
        </a:xfrm>
        <a:prstGeom prst="rect">
          <a:avLst/>
        </a:prstGeom>
        <a:solidFill>
          <a:schemeClr val="bg1">
            <a:lumMod val="50000"/>
          </a:schemeClr>
        </a:solidFill>
        <a:ln w="9525">
          <a:solidFill>
            <a:schemeClr val="bg1">
              <a:lumMod val="50000"/>
            </a:schemeClr>
          </a:solidFill>
        </a:ln>
      </xdr:spPr>
    </xdr:pic>
    <xdr:clientData/>
  </xdr:twoCellAnchor>
  <xdr:twoCellAnchor>
    <xdr:from>
      <xdr:col>13</xdr:col>
      <xdr:colOff>381000</xdr:colOff>
      <xdr:row>2</xdr:row>
      <xdr:rowOff>9524</xdr:rowOff>
    </xdr:from>
    <xdr:to>
      <xdr:col>19</xdr:col>
      <xdr:colOff>542926</xdr:colOff>
      <xdr:row>15</xdr:row>
      <xdr:rowOff>152399</xdr:rowOff>
    </xdr:to>
    <xdr:sp macro="" textlink="">
      <xdr:nvSpPr>
        <xdr:cNvPr id="4" name="TextBox 3"/>
        <xdr:cNvSpPr txBox="1"/>
      </xdr:nvSpPr>
      <xdr:spPr>
        <a:xfrm>
          <a:off x="9220200" y="314324"/>
          <a:ext cx="3819526" cy="21240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Descriptive analysis of original variables, with</a:t>
          </a:r>
          <a:r>
            <a:rPr lang="en-US" sz="1100" baseline="0"/>
            <a:t> scatterplots of Weight_g versus the other variables.  (Scroll to the bottom of the sheet to see these.)  The series plots show the grouping of fish by species in the ordering of rows in the file.  The scatterplots show a highly nonlinear relationship between Weight_g and Length_cm, suggesting a need for a nonlinear data transformation.   Also, there is a lack of detail at the bottom of all the scatterplots:  many points are "clumped" along the bottom edges, making it hard to judge their variations in percentage terms.  A log transformation is traditional for this kind of data in the fishery literature.</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xdr:row>
      <xdr:rowOff>0</xdr:rowOff>
    </xdr:from>
    <xdr:to>
      <xdr:col>12</xdr:col>
      <xdr:colOff>600075</xdr:colOff>
      <xdr:row>19</xdr:row>
      <xdr:rowOff>142875</xdr:rowOff>
    </xdr:to>
    <xdr:pic>
      <xdr:nvPicPr>
        <xdr:cNvPr id="2355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24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xdr:row>
      <xdr:rowOff>0</xdr:rowOff>
    </xdr:from>
    <xdr:to>
      <xdr:col>12</xdr:col>
      <xdr:colOff>600075</xdr:colOff>
      <xdr:row>29</xdr:row>
      <xdr:rowOff>142875</xdr:rowOff>
    </xdr:to>
    <xdr:pic>
      <xdr:nvPicPr>
        <xdr:cNvPr id="2355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3048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0</xdr:rowOff>
    </xdr:from>
    <xdr:to>
      <xdr:col>12</xdr:col>
      <xdr:colOff>600075</xdr:colOff>
      <xdr:row>39</xdr:row>
      <xdr:rowOff>142875</xdr:rowOff>
    </xdr:to>
    <xdr:pic>
      <xdr:nvPicPr>
        <xdr:cNvPr id="23555"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1100" y="4572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40</xdr:row>
      <xdr:rowOff>0</xdr:rowOff>
    </xdr:from>
    <xdr:to>
      <xdr:col>12</xdr:col>
      <xdr:colOff>600075</xdr:colOff>
      <xdr:row>49</xdr:row>
      <xdr:rowOff>142875</xdr:rowOff>
    </xdr:to>
    <xdr:pic>
      <xdr:nvPicPr>
        <xdr:cNvPr id="23556"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1100" y="6096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50</xdr:row>
      <xdr:rowOff>0</xdr:rowOff>
    </xdr:from>
    <xdr:to>
      <xdr:col>12</xdr:col>
      <xdr:colOff>600075</xdr:colOff>
      <xdr:row>59</xdr:row>
      <xdr:rowOff>142875</xdr:rowOff>
    </xdr:to>
    <xdr:pic>
      <xdr:nvPicPr>
        <xdr:cNvPr id="23557"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7620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60</xdr:row>
      <xdr:rowOff>0</xdr:rowOff>
    </xdr:from>
    <xdr:to>
      <xdr:col>12</xdr:col>
      <xdr:colOff>600075</xdr:colOff>
      <xdr:row>69</xdr:row>
      <xdr:rowOff>142875</xdr:rowOff>
    </xdr:to>
    <xdr:pic>
      <xdr:nvPicPr>
        <xdr:cNvPr id="23558"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1100" y="9144000"/>
          <a:ext cx="76485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72</xdr:row>
      <xdr:rowOff>127000</xdr:rowOff>
    </xdr:from>
    <xdr:to>
      <xdr:col>6</xdr:col>
      <xdr:colOff>581025</xdr:colOff>
      <xdr:row>83</xdr:row>
      <xdr:rowOff>117475</xdr:rowOff>
    </xdr:to>
    <xdr:pic>
      <xdr:nvPicPr>
        <xdr:cNvPr id="23559"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110998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72</xdr:row>
      <xdr:rowOff>127000</xdr:rowOff>
    </xdr:from>
    <xdr:to>
      <xdr:col>12</xdr:col>
      <xdr:colOff>600075</xdr:colOff>
      <xdr:row>83</xdr:row>
      <xdr:rowOff>117475</xdr:rowOff>
    </xdr:to>
    <xdr:pic>
      <xdr:nvPicPr>
        <xdr:cNvPr id="23560"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10150" y="110998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83</xdr:row>
      <xdr:rowOff>127000</xdr:rowOff>
    </xdr:from>
    <xdr:to>
      <xdr:col>6</xdr:col>
      <xdr:colOff>581025</xdr:colOff>
      <xdr:row>94</xdr:row>
      <xdr:rowOff>117475</xdr:rowOff>
    </xdr:to>
    <xdr:pic>
      <xdr:nvPicPr>
        <xdr:cNvPr id="23561"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1100" y="127762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83</xdr:row>
      <xdr:rowOff>127000</xdr:rowOff>
    </xdr:from>
    <xdr:to>
      <xdr:col>12</xdr:col>
      <xdr:colOff>600075</xdr:colOff>
      <xdr:row>94</xdr:row>
      <xdr:rowOff>117475</xdr:rowOff>
    </xdr:to>
    <xdr:pic>
      <xdr:nvPicPr>
        <xdr:cNvPr id="23562"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10150" y="127762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94</xdr:row>
      <xdr:rowOff>127000</xdr:rowOff>
    </xdr:from>
    <xdr:to>
      <xdr:col>6</xdr:col>
      <xdr:colOff>581025</xdr:colOff>
      <xdr:row>105</xdr:row>
      <xdr:rowOff>117475</xdr:rowOff>
    </xdr:to>
    <xdr:pic>
      <xdr:nvPicPr>
        <xdr:cNvPr id="23563"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1100" y="144526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94</xdr:row>
      <xdr:rowOff>127000</xdr:rowOff>
    </xdr:from>
    <xdr:to>
      <xdr:col>12</xdr:col>
      <xdr:colOff>600075</xdr:colOff>
      <xdr:row>105</xdr:row>
      <xdr:rowOff>117475</xdr:rowOff>
    </xdr:to>
    <xdr:pic>
      <xdr:nvPicPr>
        <xdr:cNvPr id="23564"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010150" y="14452600"/>
          <a:ext cx="381952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117</xdr:row>
      <xdr:rowOff>12700</xdr:rowOff>
    </xdr:from>
    <xdr:to>
      <xdr:col>4</xdr:col>
      <xdr:colOff>600075</xdr:colOff>
      <xdr:row>133</xdr:row>
      <xdr:rowOff>3175</xdr:rowOff>
    </xdr:to>
    <xdr:pic>
      <xdr:nvPicPr>
        <xdr:cNvPr id="23565"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81100" y="178435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117</xdr:row>
      <xdr:rowOff>12700</xdr:rowOff>
    </xdr:from>
    <xdr:to>
      <xdr:col>8</xdr:col>
      <xdr:colOff>561975</xdr:colOff>
      <xdr:row>133</xdr:row>
      <xdr:rowOff>3175</xdr:rowOff>
    </xdr:to>
    <xdr:pic>
      <xdr:nvPicPr>
        <xdr:cNvPr id="23566"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733800" y="178435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571500</xdr:colOff>
      <xdr:row>117</xdr:row>
      <xdr:rowOff>12700</xdr:rowOff>
    </xdr:from>
    <xdr:to>
      <xdr:col>12</xdr:col>
      <xdr:colOff>600075</xdr:colOff>
      <xdr:row>133</xdr:row>
      <xdr:rowOff>3175</xdr:rowOff>
    </xdr:to>
    <xdr:pic>
      <xdr:nvPicPr>
        <xdr:cNvPr id="23567"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286500" y="178435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133</xdr:row>
      <xdr:rowOff>12700</xdr:rowOff>
    </xdr:from>
    <xdr:to>
      <xdr:col>4</xdr:col>
      <xdr:colOff>600075</xdr:colOff>
      <xdr:row>149</xdr:row>
      <xdr:rowOff>3175</xdr:rowOff>
    </xdr:to>
    <xdr:pic>
      <xdr:nvPicPr>
        <xdr:cNvPr id="23568"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1100" y="202819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133</xdr:row>
      <xdr:rowOff>12700</xdr:rowOff>
    </xdr:from>
    <xdr:to>
      <xdr:col>8</xdr:col>
      <xdr:colOff>561975</xdr:colOff>
      <xdr:row>149</xdr:row>
      <xdr:rowOff>3175</xdr:rowOff>
    </xdr:to>
    <xdr:pic>
      <xdr:nvPicPr>
        <xdr:cNvPr id="23569"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20281900"/>
          <a:ext cx="25431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466725</xdr:colOff>
      <xdr:row>123</xdr:row>
      <xdr:rowOff>123825</xdr:rowOff>
    </xdr:from>
    <xdr:to>
      <xdr:col>25</xdr:col>
      <xdr:colOff>484858</xdr:colOff>
      <xdr:row>159</xdr:row>
      <xdr:rowOff>94568</xdr:rowOff>
    </xdr:to>
    <xdr:pic>
      <xdr:nvPicPr>
        <xdr:cNvPr id="3" name="Picture 2"/>
        <xdr:cNvPicPr>
          <a:picLocks noChangeAspect="1"/>
        </xdr:cNvPicPr>
      </xdr:nvPicPr>
      <xdr:blipFill>
        <a:blip xmlns:r="http://schemas.openxmlformats.org/officeDocument/2006/relationships" r:embed="rId18"/>
        <a:stretch>
          <a:fillRect/>
        </a:stretch>
      </xdr:blipFill>
      <xdr:spPr>
        <a:xfrm>
          <a:off x="9305925" y="2409825"/>
          <a:ext cx="7333333" cy="5457143"/>
        </a:xfrm>
        <a:prstGeom prst="rect">
          <a:avLst/>
        </a:prstGeom>
        <a:ln>
          <a:solidFill>
            <a:schemeClr val="bg1">
              <a:lumMod val="50000"/>
            </a:schemeClr>
          </a:solidFill>
        </a:ln>
      </xdr:spPr>
    </xdr:pic>
    <xdr:clientData/>
  </xdr:twoCellAnchor>
  <xdr:twoCellAnchor>
    <xdr:from>
      <xdr:col>13</xdr:col>
      <xdr:colOff>466725</xdr:colOff>
      <xdr:row>8</xdr:row>
      <xdr:rowOff>47625</xdr:rowOff>
    </xdr:from>
    <xdr:to>
      <xdr:col>19</xdr:col>
      <xdr:colOff>247650</xdr:colOff>
      <xdr:row>122</xdr:row>
      <xdr:rowOff>66675</xdr:rowOff>
    </xdr:to>
    <xdr:sp macro="" textlink="">
      <xdr:nvSpPr>
        <xdr:cNvPr id="21" name="TextBox 20"/>
        <xdr:cNvSpPr txBox="1"/>
      </xdr:nvSpPr>
      <xdr:spPr>
        <a:xfrm>
          <a:off x="9305925" y="200025"/>
          <a:ext cx="3438525" cy="20002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Descriptive analysis of logged variables.</a:t>
          </a:r>
          <a:r>
            <a:rPr lang="en-US" sz="1100" baseline="0"/>
            <a:t>  The scatterplot of Weight_g.Ln versus Length_cm.Ln shows a very linear pattern, with several distinct lines having the same slope.  These evidently correspond to different species.  Also note that the clumps of points at the bottom edges of the scatterplots of weight versus the other variables have been nicely separated into distinct clusters.</a:t>
          </a:r>
        </a:p>
        <a:p>
          <a:endParaRPr lang="en-US" sz="1100" baseline="0"/>
        </a:p>
        <a:p>
          <a:r>
            <a:rPr lang="en-US" sz="1100" baseline="0"/>
            <a:t>Click the plus signs in the left sidebar to unhide the other tables and plots.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127000</xdr:colOff>
      <xdr:row>23</xdr:row>
      <xdr:rowOff>127000</xdr:rowOff>
    </xdr:from>
    <xdr:to>
      <xdr:col>6</xdr:col>
      <xdr:colOff>688975</xdr:colOff>
      <xdr:row>41</xdr:row>
      <xdr:rowOff>127000</xdr:rowOff>
    </xdr:to>
    <xdr:pic>
      <xdr:nvPicPr>
        <xdr:cNvPr id="409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34417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50</xdr:row>
      <xdr:rowOff>127000</xdr:rowOff>
    </xdr:from>
    <xdr:to>
      <xdr:col>6</xdr:col>
      <xdr:colOff>688975</xdr:colOff>
      <xdr:row>68</xdr:row>
      <xdr:rowOff>127000</xdr:rowOff>
    </xdr:to>
    <xdr:pic>
      <xdr:nvPicPr>
        <xdr:cNvPr id="409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0" y="7308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72</xdr:row>
      <xdr:rowOff>127000</xdr:rowOff>
    </xdr:from>
    <xdr:to>
      <xdr:col>6</xdr:col>
      <xdr:colOff>688975</xdr:colOff>
      <xdr:row>90</xdr:row>
      <xdr:rowOff>127000</xdr:rowOff>
    </xdr:to>
    <xdr:pic>
      <xdr:nvPicPr>
        <xdr:cNvPr id="4099"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000" y="104521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94</xdr:row>
      <xdr:rowOff>127000</xdr:rowOff>
    </xdr:from>
    <xdr:to>
      <xdr:col>6</xdr:col>
      <xdr:colOff>688975</xdr:colOff>
      <xdr:row>112</xdr:row>
      <xdr:rowOff>127000</xdr:rowOff>
    </xdr:to>
    <xdr:pic>
      <xdr:nvPicPr>
        <xdr:cNvPr id="4100"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35953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116</xdr:row>
      <xdr:rowOff>127000</xdr:rowOff>
    </xdr:from>
    <xdr:to>
      <xdr:col>6</xdr:col>
      <xdr:colOff>688975</xdr:colOff>
      <xdr:row>134</xdr:row>
      <xdr:rowOff>127000</xdr:rowOff>
    </xdr:to>
    <xdr:pic>
      <xdr:nvPicPr>
        <xdr:cNvPr id="4101"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167386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138</xdr:row>
      <xdr:rowOff>127000</xdr:rowOff>
    </xdr:from>
    <xdr:to>
      <xdr:col>6</xdr:col>
      <xdr:colOff>688975</xdr:colOff>
      <xdr:row>156</xdr:row>
      <xdr:rowOff>127000</xdr:rowOff>
    </xdr:to>
    <xdr:pic>
      <xdr:nvPicPr>
        <xdr:cNvPr id="4102"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0" y="19881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495300</xdr:colOff>
      <xdr:row>39</xdr:row>
      <xdr:rowOff>104775</xdr:rowOff>
    </xdr:from>
    <xdr:to>
      <xdr:col>23</xdr:col>
      <xdr:colOff>37077</xdr:colOff>
      <xdr:row>87</xdr:row>
      <xdr:rowOff>8732</xdr:rowOff>
    </xdr:to>
    <xdr:pic>
      <xdr:nvPicPr>
        <xdr:cNvPr id="2" name="Picture 1"/>
        <xdr:cNvPicPr>
          <a:picLocks noChangeAspect="1"/>
        </xdr:cNvPicPr>
      </xdr:nvPicPr>
      <xdr:blipFill>
        <a:blip xmlns:r="http://schemas.openxmlformats.org/officeDocument/2006/relationships" r:embed="rId7"/>
        <a:stretch>
          <a:fillRect/>
        </a:stretch>
      </xdr:blipFill>
      <xdr:spPr>
        <a:xfrm>
          <a:off x="7258050" y="3981450"/>
          <a:ext cx="8180952" cy="6342857"/>
        </a:xfrm>
        <a:prstGeom prst="rect">
          <a:avLst/>
        </a:prstGeom>
        <a:ln>
          <a:solidFill>
            <a:schemeClr val="bg1">
              <a:lumMod val="50000"/>
            </a:schemeClr>
          </a:solidFill>
        </a:ln>
      </xdr:spPr>
    </xdr:pic>
    <xdr:clientData/>
  </xdr:twoCellAnchor>
  <xdr:twoCellAnchor>
    <xdr:from>
      <xdr:col>9</xdr:col>
      <xdr:colOff>447675</xdr:colOff>
      <xdr:row>1</xdr:row>
      <xdr:rowOff>142873</xdr:rowOff>
    </xdr:from>
    <xdr:to>
      <xdr:col>17</xdr:col>
      <xdr:colOff>161926</xdr:colOff>
      <xdr:row>38</xdr:row>
      <xdr:rowOff>38099</xdr:rowOff>
    </xdr:to>
    <xdr:sp macro="" textlink="">
      <xdr:nvSpPr>
        <xdr:cNvPr id="9" name="TextBox 8"/>
        <xdr:cNvSpPr txBox="1"/>
      </xdr:nvSpPr>
      <xdr:spPr>
        <a:xfrm>
          <a:off x="7210425" y="285748"/>
          <a:ext cx="4695826" cy="34861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classic length-weight-relationship (LWR) model in the fishery literature is Weight = a * Length^b.  For fish of the same species with isometric growth (i.e., same relative shape at all stages of development), it might be expected that b would be close to 3 because weight should be proportional to volume and volume should be proportional to the cube of length.  Taking the log of both sides, we get</a:t>
          </a:r>
        </a:p>
        <a:p>
          <a:endParaRPr lang="en-US">
            <a:effectLst/>
          </a:endParaRPr>
        </a:p>
        <a:p>
          <a:r>
            <a:rPr lang="en-US" sz="1100">
              <a:solidFill>
                <a:schemeClr val="dk1"/>
              </a:solidFill>
              <a:effectLst/>
              <a:latin typeface="+mn-lt"/>
              <a:ea typeface="+mn-ea"/>
              <a:cs typeface="+mn-cs"/>
            </a:rPr>
            <a:t>Model 1:   log Weight_g = a + b * log Length_cm</a:t>
          </a:r>
        </a:p>
        <a:p>
          <a:endParaRPr lang="en-US">
            <a:effectLst/>
          </a:endParaRPr>
        </a:p>
        <a:p>
          <a:r>
            <a:rPr lang="en-US" sz="1100">
              <a:solidFill>
                <a:schemeClr val="dk1"/>
              </a:solidFill>
              <a:effectLst/>
              <a:latin typeface="+mn-lt"/>
              <a:ea typeface="+mn-ea"/>
              <a:cs typeface="+mn-cs"/>
            </a:rPr>
            <a:t>which can be fitted by linear regression after applying a log transformation to the variables.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plots of actual and predicted values versus observation number and the residual plots do not look very good:  the weights of some species are systematically overpredicted or underpredicted, particularly species 5 and 6.  The estimate of b is 3.172 with a standard error of 0.061.  This is not far from 3 but the difference is statistically significant given the standard error of the coefficient estimate, which is 0.061.  That's a difference</a:t>
          </a:r>
          <a:r>
            <a:rPr lang="en-US" sz="1100" baseline="0">
              <a:solidFill>
                <a:schemeClr val="dk1"/>
              </a:solidFill>
              <a:effectLst/>
              <a:latin typeface="+mn-lt"/>
              <a:ea typeface="+mn-ea"/>
              <a:cs typeface="+mn-cs"/>
            </a:rPr>
            <a:t> of about 3 standard errors.</a:t>
          </a:r>
          <a:endParaRPr lang="en-US">
            <a:effectLst/>
          </a:endParaRPr>
        </a:p>
        <a:p>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127000</xdr:colOff>
      <xdr:row>34</xdr:row>
      <xdr:rowOff>127000</xdr:rowOff>
    </xdr:from>
    <xdr:to>
      <xdr:col>6</xdr:col>
      <xdr:colOff>688975</xdr:colOff>
      <xdr:row>52</xdr:row>
      <xdr:rowOff>127000</xdr:rowOff>
    </xdr:to>
    <xdr:pic>
      <xdr:nvPicPr>
        <xdr:cNvPr id="1536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5022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56</xdr:row>
      <xdr:rowOff>127000</xdr:rowOff>
    </xdr:from>
    <xdr:to>
      <xdr:col>6</xdr:col>
      <xdr:colOff>688975</xdr:colOff>
      <xdr:row>74</xdr:row>
      <xdr:rowOff>127000</xdr:rowOff>
    </xdr:to>
    <xdr:pic>
      <xdr:nvPicPr>
        <xdr:cNvPr id="1536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0" y="81661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78</xdr:row>
      <xdr:rowOff>127000</xdr:rowOff>
    </xdr:from>
    <xdr:to>
      <xdr:col>6</xdr:col>
      <xdr:colOff>688975</xdr:colOff>
      <xdr:row>96</xdr:row>
      <xdr:rowOff>127000</xdr:rowOff>
    </xdr:to>
    <xdr:pic>
      <xdr:nvPicPr>
        <xdr:cNvPr id="15363"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000" y="113093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100</xdr:row>
      <xdr:rowOff>127000</xdr:rowOff>
    </xdr:from>
    <xdr:to>
      <xdr:col>6</xdr:col>
      <xdr:colOff>688975</xdr:colOff>
      <xdr:row>118</xdr:row>
      <xdr:rowOff>127000</xdr:rowOff>
    </xdr:to>
    <xdr:pic>
      <xdr:nvPicPr>
        <xdr:cNvPr id="1536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44526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122</xdr:row>
      <xdr:rowOff>127000</xdr:rowOff>
    </xdr:from>
    <xdr:to>
      <xdr:col>6</xdr:col>
      <xdr:colOff>688975</xdr:colOff>
      <xdr:row>140</xdr:row>
      <xdr:rowOff>127000</xdr:rowOff>
    </xdr:to>
    <xdr:pic>
      <xdr:nvPicPr>
        <xdr:cNvPr id="15365"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17595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457200</xdr:colOff>
      <xdr:row>40</xdr:row>
      <xdr:rowOff>66675</xdr:rowOff>
    </xdr:from>
    <xdr:to>
      <xdr:col>22</xdr:col>
      <xdr:colOff>608577</xdr:colOff>
      <xdr:row>86</xdr:row>
      <xdr:rowOff>132556</xdr:rowOff>
    </xdr:to>
    <xdr:pic>
      <xdr:nvPicPr>
        <xdr:cNvPr id="2" name="Picture 1"/>
        <xdr:cNvPicPr>
          <a:picLocks noChangeAspect="1"/>
        </xdr:cNvPicPr>
      </xdr:nvPicPr>
      <xdr:blipFill>
        <a:blip xmlns:r="http://schemas.openxmlformats.org/officeDocument/2006/relationships" r:embed="rId6"/>
        <a:stretch>
          <a:fillRect/>
        </a:stretch>
      </xdr:blipFill>
      <xdr:spPr>
        <a:xfrm>
          <a:off x="7219950" y="4010025"/>
          <a:ext cx="8180952" cy="6352381"/>
        </a:xfrm>
        <a:prstGeom prst="rect">
          <a:avLst/>
        </a:prstGeom>
        <a:ln>
          <a:solidFill>
            <a:schemeClr val="bg1">
              <a:lumMod val="50000"/>
            </a:schemeClr>
          </a:solidFill>
        </a:ln>
      </xdr:spPr>
    </xdr:pic>
    <xdr:clientData/>
  </xdr:twoCellAnchor>
  <xdr:twoCellAnchor>
    <xdr:from>
      <xdr:col>9</xdr:col>
      <xdr:colOff>476251</xdr:colOff>
      <xdr:row>6</xdr:row>
      <xdr:rowOff>76199</xdr:rowOff>
    </xdr:from>
    <xdr:to>
      <xdr:col>18</xdr:col>
      <xdr:colOff>466726</xdr:colOff>
      <xdr:row>38</xdr:row>
      <xdr:rowOff>0</xdr:rowOff>
    </xdr:to>
    <xdr:sp macro="" textlink="">
      <xdr:nvSpPr>
        <xdr:cNvPr id="8" name="TextBox 7"/>
        <xdr:cNvSpPr txBox="1"/>
      </xdr:nvSpPr>
      <xdr:spPr>
        <a:xfrm>
          <a:off x="7239001" y="361949"/>
          <a:ext cx="5581650" cy="32956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suggestive way to address the problems</a:t>
          </a:r>
          <a:r>
            <a:rPr lang="en-US" sz="1100" baseline="0">
              <a:solidFill>
                <a:schemeClr val="dk1"/>
              </a:solidFill>
              <a:effectLst/>
              <a:latin typeface="+mn-lt"/>
              <a:ea typeface="+mn-ea"/>
              <a:cs typeface="+mn-cs"/>
            </a:rPr>
            <a:t> of Model 1 and the parallel straight lines seen in the scatterplot of </a:t>
          </a:r>
          <a:r>
            <a:rPr lang="en-US" sz="1100">
              <a:solidFill>
                <a:schemeClr val="dk1"/>
              </a:solidFill>
              <a:effectLst/>
              <a:latin typeface="+mn-lt"/>
              <a:ea typeface="+mn-ea"/>
              <a:cs typeface="+mn-cs"/>
            </a:rPr>
            <a:t>log Weight_g vs. log Length_cm is to include dummy variables for species, yielding:</a:t>
          </a:r>
        </a:p>
        <a:p>
          <a:endParaRPr lang="en-US">
            <a:effectLst/>
          </a:endParaRPr>
        </a:p>
        <a:p>
          <a:r>
            <a:rPr lang="en-US" sz="1100">
              <a:solidFill>
                <a:schemeClr val="dk1"/>
              </a:solidFill>
              <a:effectLst/>
              <a:latin typeface="+mn-lt"/>
              <a:ea typeface="+mn-ea"/>
              <a:cs typeface="+mn-cs"/>
            </a:rPr>
            <a:t>Model 2:  log Weight_g = a + b * log Length_cm + c(1) * S(1) + … + c(6) * S(6)</a:t>
          </a:r>
        </a:p>
        <a:p>
          <a:endParaRPr lang="en-US">
            <a:effectLst/>
          </a:endParaRPr>
        </a:p>
        <a:p>
          <a:r>
            <a:rPr lang="en-US" sz="1100">
              <a:solidFill>
                <a:schemeClr val="dk1"/>
              </a:solidFill>
              <a:effectLst/>
              <a:latin typeface="+mn-lt"/>
              <a:ea typeface="+mn-ea"/>
              <a:cs typeface="+mn-cs"/>
            </a:rPr>
            <a:t>…where S(i) is a dummy variable for species i and c(i) is its coefficient.  This model allows the constant of proportionality between between weight and length^b to differ across species, perhaps due to differences in density or relative shape. </a:t>
          </a:r>
          <a:r>
            <a:rPr lang="en-US" sz="1100" baseline="0">
              <a:solidFill>
                <a:schemeClr val="dk1"/>
              </a:solidFill>
              <a:effectLst/>
              <a:latin typeface="+mn-lt"/>
              <a:ea typeface="+mn-ea"/>
              <a:cs typeface="+mn-cs"/>
            </a:rPr>
            <a:t>  </a:t>
          </a:r>
        </a:p>
        <a:p>
          <a:endParaRPr lang="en-US" sz="1100" baseline="0">
            <a:solidFill>
              <a:schemeClr val="dk1"/>
            </a:solidFill>
            <a:effectLst/>
            <a:latin typeface="+mn-lt"/>
            <a:ea typeface="+mn-ea"/>
            <a:cs typeface="+mn-cs"/>
          </a:endParaRPr>
        </a:p>
        <a:p>
          <a:r>
            <a:rPr lang="en-US" sz="1100">
              <a:solidFill>
                <a:schemeClr val="dk1"/>
              </a:solidFill>
              <a:effectLst/>
              <a:latin typeface="+mn-lt"/>
              <a:ea typeface="+mn-ea"/>
              <a:cs typeface="+mn-cs"/>
            </a:rPr>
            <a:t>The standard error of the regression has been reduced from 0.310 to 0.103 in natural log units.  This means the standard deviation of the model's real errors in percentage terms is around 10%.  The residual plots show that the errors are roughly the same size for all species and for large and small values of the predictions (in log units).  The error distribution is almost perfectly normal as indicated by the A-D stat and normal probability plot.</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coefficient of log length</a:t>
          </a:r>
          <a:r>
            <a:rPr lang="en-US" sz="1100" baseline="0">
              <a:solidFill>
                <a:schemeClr val="dk1"/>
              </a:solidFill>
              <a:effectLst/>
              <a:latin typeface="+mn-lt"/>
              <a:ea typeface="+mn-ea"/>
              <a:cs typeface="+mn-cs"/>
            </a:rPr>
            <a:t> is 3.155 with a standard error of 0.035.  This again is close to 3 but the difference is still statistically significant:  more than 4 standard errors</a:t>
          </a:r>
          <a:endParaRPr lang="en-US">
            <a:effectLst/>
          </a:endParaRPr>
        </a:p>
        <a:p>
          <a:endParaRPr lang="en-US">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127000</xdr:colOff>
      <xdr:row>30</xdr:row>
      <xdr:rowOff>127000</xdr:rowOff>
    </xdr:from>
    <xdr:to>
      <xdr:col>6</xdr:col>
      <xdr:colOff>688975</xdr:colOff>
      <xdr:row>48</xdr:row>
      <xdr:rowOff>127000</xdr:rowOff>
    </xdr:to>
    <xdr:pic>
      <xdr:nvPicPr>
        <xdr:cNvPr id="2150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4513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52</xdr:row>
      <xdr:rowOff>127000</xdr:rowOff>
    </xdr:from>
    <xdr:to>
      <xdr:col>6</xdr:col>
      <xdr:colOff>688975</xdr:colOff>
      <xdr:row>70</xdr:row>
      <xdr:rowOff>127000</xdr:rowOff>
    </xdr:to>
    <xdr:pic>
      <xdr:nvPicPr>
        <xdr:cNvPr id="2150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0" y="75946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74</xdr:row>
      <xdr:rowOff>127000</xdr:rowOff>
    </xdr:from>
    <xdr:to>
      <xdr:col>6</xdr:col>
      <xdr:colOff>688975</xdr:colOff>
      <xdr:row>92</xdr:row>
      <xdr:rowOff>127000</xdr:rowOff>
    </xdr:to>
    <xdr:pic>
      <xdr:nvPicPr>
        <xdr:cNvPr id="21507"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000" y="10737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96</xdr:row>
      <xdr:rowOff>127000</xdr:rowOff>
    </xdr:from>
    <xdr:to>
      <xdr:col>6</xdr:col>
      <xdr:colOff>688975</xdr:colOff>
      <xdr:row>114</xdr:row>
      <xdr:rowOff>127000</xdr:rowOff>
    </xdr:to>
    <xdr:pic>
      <xdr:nvPicPr>
        <xdr:cNvPr id="2150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38811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118</xdr:row>
      <xdr:rowOff>127000</xdr:rowOff>
    </xdr:from>
    <xdr:to>
      <xdr:col>6</xdr:col>
      <xdr:colOff>688975</xdr:colOff>
      <xdr:row>136</xdr:row>
      <xdr:rowOff>127000</xdr:rowOff>
    </xdr:to>
    <xdr:pic>
      <xdr:nvPicPr>
        <xdr:cNvPr id="21509"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170243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628650</xdr:colOff>
      <xdr:row>37</xdr:row>
      <xdr:rowOff>66675</xdr:rowOff>
    </xdr:from>
    <xdr:to>
      <xdr:col>23</xdr:col>
      <xdr:colOff>160903</xdr:colOff>
      <xdr:row>83</xdr:row>
      <xdr:rowOff>132556</xdr:rowOff>
    </xdr:to>
    <xdr:pic>
      <xdr:nvPicPr>
        <xdr:cNvPr id="2" name="Picture 1"/>
        <xdr:cNvPicPr>
          <a:picLocks noChangeAspect="1"/>
        </xdr:cNvPicPr>
      </xdr:nvPicPr>
      <xdr:blipFill>
        <a:blip xmlns:r="http://schemas.openxmlformats.org/officeDocument/2006/relationships" r:embed="rId6"/>
        <a:stretch>
          <a:fillRect/>
        </a:stretch>
      </xdr:blipFill>
      <xdr:spPr>
        <a:xfrm>
          <a:off x="7391400" y="3581400"/>
          <a:ext cx="8171428" cy="6352381"/>
        </a:xfrm>
        <a:prstGeom prst="rect">
          <a:avLst/>
        </a:prstGeom>
        <a:ln>
          <a:solidFill>
            <a:schemeClr val="bg1">
              <a:lumMod val="50000"/>
            </a:schemeClr>
          </a:solidFill>
        </a:ln>
      </xdr:spPr>
    </xdr:pic>
    <xdr:clientData/>
  </xdr:twoCellAnchor>
  <xdr:twoCellAnchor>
    <xdr:from>
      <xdr:col>9</xdr:col>
      <xdr:colOff>533400</xdr:colOff>
      <xdr:row>6</xdr:row>
      <xdr:rowOff>114299</xdr:rowOff>
    </xdr:from>
    <xdr:to>
      <xdr:col>19</xdr:col>
      <xdr:colOff>180975</xdr:colOff>
      <xdr:row>34</xdr:row>
      <xdr:rowOff>38100</xdr:rowOff>
    </xdr:to>
    <xdr:sp macro="" textlink="">
      <xdr:nvSpPr>
        <xdr:cNvPr id="8" name="TextBox 7"/>
        <xdr:cNvSpPr txBox="1"/>
      </xdr:nvSpPr>
      <xdr:spPr>
        <a:xfrm>
          <a:off x="7296150" y="400049"/>
          <a:ext cx="5848350" cy="27241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Alternatively, we might try to address the differences in length-weight</a:t>
          </a:r>
          <a:r>
            <a:rPr lang="en-US" sz="1100" baseline="0">
              <a:solidFill>
                <a:schemeClr val="dk1"/>
              </a:solidFill>
              <a:effectLst/>
              <a:latin typeface="+mn-lt"/>
              <a:ea typeface="+mn-ea"/>
              <a:cs typeface="+mn-cs"/>
            </a:rPr>
            <a:t> ratios </a:t>
          </a:r>
          <a:r>
            <a:rPr lang="en-US" sz="1100">
              <a:solidFill>
                <a:schemeClr val="dk1"/>
              </a:solidFill>
              <a:effectLst/>
              <a:latin typeface="+mn-lt"/>
              <a:ea typeface="+mn-ea"/>
              <a:cs typeface="+mn-cs"/>
            </a:rPr>
            <a:t>across species and/or across growth stages by including the height and weight variables which directlyy measure the relative shape of the fish.  A log transformation has been applied to these variables too.  Adding them to the variables</a:t>
          </a:r>
          <a:r>
            <a:rPr lang="en-US" sz="1100" baseline="0">
              <a:solidFill>
                <a:schemeClr val="dk1"/>
              </a:solidFill>
              <a:effectLst/>
              <a:latin typeface="+mn-lt"/>
              <a:ea typeface="+mn-ea"/>
              <a:cs typeface="+mn-cs"/>
            </a:rPr>
            <a:t> in </a:t>
          </a:r>
          <a:r>
            <a:rPr lang="en-US" sz="1100">
              <a:solidFill>
                <a:schemeClr val="dk1"/>
              </a:solidFill>
              <a:effectLst/>
              <a:latin typeface="+mn-lt"/>
              <a:ea typeface="+mn-ea"/>
              <a:cs typeface="+mn-cs"/>
            </a:rPr>
            <a:t>Model 1 yields:</a:t>
          </a:r>
        </a:p>
        <a:p>
          <a:endParaRPr lang="en-US">
            <a:effectLst/>
          </a:endParaRPr>
        </a:p>
        <a:p>
          <a:r>
            <a:rPr lang="en-US" sz="1100">
              <a:solidFill>
                <a:schemeClr val="dk1"/>
              </a:solidFill>
              <a:effectLst/>
              <a:latin typeface="+mn-lt"/>
              <a:ea typeface="+mn-ea"/>
              <a:cs typeface="+mn-cs"/>
            </a:rPr>
            <a:t>Model 3:  log Weight_g = a + b * log Length_cm + d * log Height_pct + e * log Width_pct</a:t>
          </a:r>
          <a:endParaRPr lang="en-US">
            <a:effectLst/>
          </a:endParaRPr>
        </a:p>
        <a:p>
          <a:endParaRPr lang="en-US" sz="1100" baseline="0">
            <a:solidFill>
              <a:schemeClr val="dk1"/>
            </a:solidFill>
            <a:effectLst/>
            <a:latin typeface="+mn-lt"/>
            <a:ea typeface="+mn-ea"/>
            <a:cs typeface="+mn-cs"/>
          </a:endParaRPr>
        </a:p>
        <a:p>
          <a:r>
            <a:rPr lang="en-US" sz="1100">
              <a:solidFill>
                <a:schemeClr val="dk1"/>
              </a:solidFill>
              <a:effectLst/>
              <a:latin typeface="+mn-lt"/>
              <a:ea typeface="+mn-ea"/>
              <a:cs typeface="+mn-cs"/>
            </a:rPr>
            <a:t>The error statistics of Model 3 are almost exactly the same as those of Model 2:  the standard errors of the regression are 0.100 and 0.101, respectively.  The plots of predictions and errors also look almost exactly the same.</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coefficient of log length</a:t>
          </a:r>
          <a:r>
            <a:rPr lang="en-US" sz="1100" baseline="0">
              <a:solidFill>
                <a:schemeClr val="dk1"/>
              </a:solidFill>
              <a:effectLst/>
              <a:latin typeface="+mn-lt"/>
              <a:ea typeface="+mn-ea"/>
              <a:cs typeface="+mn-cs"/>
            </a:rPr>
            <a:t> is not significantly different from  3 in the model.  Its value is 3.017 with a standard error of 0.020. </a:t>
          </a:r>
          <a:r>
            <a:rPr lang="en-US" sz="1100">
              <a:solidFill>
                <a:schemeClr val="dk1"/>
              </a:solidFill>
              <a:effectLst/>
              <a:latin typeface="+mn-lt"/>
              <a:ea typeface="+mn-ea"/>
              <a:cs typeface="+mn-cs"/>
            </a:rPr>
            <a:t>Hence the "cube law" applies nicely</a:t>
          </a:r>
          <a:r>
            <a:rPr lang="en-US" sz="1100" baseline="0">
              <a:solidFill>
                <a:schemeClr val="dk1"/>
              </a:solidFill>
              <a:effectLst/>
              <a:latin typeface="+mn-lt"/>
              <a:ea typeface="+mn-ea"/>
              <a:cs typeface="+mn-cs"/>
            </a:rPr>
            <a:t> when controlling for relative width and relative height.</a:t>
          </a:r>
          <a:endParaRPr lang="en-US">
            <a:effectLst/>
          </a:endParaRPr>
        </a:p>
        <a:p>
          <a:endParaRPr lang="en-US">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127000</xdr:colOff>
      <xdr:row>36</xdr:row>
      <xdr:rowOff>127000</xdr:rowOff>
    </xdr:from>
    <xdr:to>
      <xdr:col>6</xdr:col>
      <xdr:colOff>688975</xdr:colOff>
      <xdr:row>54</xdr:row>
      <xdr:rowOff>127000</xdr:rowOff>
    </xdr:to>
    <xdr:pic>
      <xdr:nvPicPr>
        <xdr:cNvPr id="26655" name="Picture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53086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58</xdr:row>
      <xdr:rowOff>127000</xdr:rowOff>
    </xdr:from>
    <xdr:to>
      <xdr:col>6</xdr:col>
      <xdr:colOff>688975</xdr:colOff>
      <xdr:row>76</xdr:row>
      <xdr:rowOff>127000</xdr:rowOff>
    </xdr:to>
    <xdr:pic>
      <xdr:nvPicPr>
        <xdr:cNvPr id="26658" name="Picture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0" y="8451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80</xdr:row>
      <xdr:rowOff>127000</xdr:rowOff>
    </xdr:from>
    <xdr:to>
      <xdr:col>6</xdr:col>
      <xdr:colOff>688975</xdr:colOff>
      <xdr:row>98</xdr:row>
      <xdr:rowOff>127000</xdr:rowOff>
    </xdr:to>
    <xdr:pic>
      <xdr:nvPicPr>
        <xdr:cNvPr id="2666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000" y="115951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102</xdr:row>
      <xdr:rowOff>127000</xdr:rowOff>
    </xdr:from>
    <xdr:to>
      <xdr:col>6</xdr:col>
      <xdr:colOff>688975</xdr:colOff>
      <xdr:row>120</xdr:row>
      <xdr:rowOff>127000</xdr:rowOff>
    </xdr:to>
    <xdr:pic>
      <xdr:nvPicPr>
        <xdr:cNvPr id="26664" name="Picture 4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47383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124</xdr:row>
      <xdr:rowOff>127000</xdr:rowOff>
    </xdr:from>
    <xdr:to>
      <xdr:col>6</xdr:col>
      <xdr:colOff>688975</xdr:colOff>
      <xdr:row>142</xdr:row>
      <xdr:rowOff>127000</xdr:rowOff>
    </xdr:to>
    <xdr:pic>
      <xdr:nvPicPr>
        <xdr:cNvPr id="26667" name="Picture 4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178816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552449</xdr:colOff>
      <xdr:row>8</xdr:row>
      <xdr:rowOff>57150</xdr:rowOff>
    </xdr:from>
    <xdr:to>
      <xdr:col>21</xdr:col>
      <xdr:colOff>28575</xdr:colOff>
      <xdr:row>38</xdr:row>
      <xdr:rowOff>133350</xdr:rowOff>
    </xdr:to>
    <xdr:sp macro="" textlink="">
      <xdr:nvSpPr>
        <xdr:cNvPr id="9" name="TextBox 8"/>
        <xdr:cNvSpPr txBox="1"/>
      </xdr:nvSpPr>
      <xdr:spPr>
        <a:xfrm>
          <a:off x="7315199" y="485775"/>
          <a:ext cx="6896101" cy="32670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Now let's consider including *both* the species dummies and the relative height and weight measures.  This will allow the model to separately distinguish inter-species effects and growth-stage effects, if any. </a:t>
          </a:r>
        </a:p>
        <a:p>
          <a:endParaRPr lang="en-US">
            <a:effectLst/>
          </a:endParaRPr>
        </a:p>
        <a:p>
          <a:r>
            <a:rPr lang="en-US" sz="1100">
              <a:solidFill>
                <a:schemeClr val="dk1"/>
              </a:solidFill>
              <a:effectLst/>
              <a:latin typeface="+mn-lt"/>
              <a:ea typeface="+mn-ea"/>
              <a:cs typeface="+mn-cs"/>
            </a:rPr>
            <a:t>Model 4:  log Weight_g = a + b * log Length_cm + c(1) * S(1) + …  + c(6) * S(6) + d * log Height_pct + e * log Width_pct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When fitting this model, which will be our final one, let's also choose the option to save residuals and predictions back to the data sheet.  This will allow the predictions to be unlogged (exponentiated) to get the model's predictions in real units of grams of weight.  (Note that the box for saving</a:t>
          </a:r>
          <a:r>
            <a:rPr lang="en-US" sz="1100" baseline="0">
              <a:solidFill>
                <a:schemeClr val="dk1"/>
              </a:solidFill>
              <a:effectLst/>
              <a:latin typeface="+mn-lt"/>
              <a:ea typeface="+mn-ea"/>
              <a:cs typeface="+mn-cs"/>
            </a:rPr>
            <a:t> residuals and predictions to the data sheet has been checked here.)</a:t>
          </a:r>
          <a:endParaRPr lang="en-US" sz="110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Model 4 is a notable further improvement, yielding a standard error of 0.081, corresponding to a standard deviation of around 8% in percentage terms.  .  The mean absolute error of this model is 0.063 in natural log units, which says that the mean</a:t>
          </a:r>
          <a:r>
            <a:rPr lang="en-US" sz="1100" baseline="0">
              <a:solidFill>
                <a:schemeClr val="dk1"/>
              </a:solidFill>
              <a:effectLst/>
              <a:latin typeface="+mn-lt"/>
              <a:ea typeface="+mn-ea"/>
              <a:cs typeface="+mn-cs"/>
            </a:rPr>
            <a:t> absolute percentage error of the model is </a:t>
          </a:r>
          <a:r>
            <a:rPr lang="en-US" sz="1100">
              <a:solidFill>
                <a:schemeClr val="dk1"/>
              </a:solidFill>
              <a:effectLst/>
              <a:latin typeface="+mn-lt"/>
              <a:ea typeface="+mn-ea"/>
              <a:cs typeface="+mn-cs"/>
            </a:rPr>
            <a:t>roughly 6.3% in the original units.  Also, the coefficient of log Length_cm is 3.031 with a standard error of 0.031, not significantly different from 3</a:t>
          </a:r>
          <a:r>
            <a:rPr lang="en-US" sz="1100" baseline="0">
              <a:solidFill>
                <a:schemeClr val="dk1"/>
              </a:solidFill>
              <a:effectLst/>
              <a:latin typeface="+mn-lt"/>
              <a:ea typeface="+mn-ea"/>
              <a:cs typeface="+mn-cs"/>
            </a:rPr>
            <a:t> as in the previous model.</a:t>
          </a:r>
          <a:endParaRPr lang="en-US">
            <a:effectLst/>
          </a:endParaRPr>
        </a:p>
        <a:p>
          <a:endParaRPr lang="en-US">
            <a:effectLst/>
          </a:endParaRPr>
        </a:p>
        <a:p>
          <a:r>
            <a:rPr lang="en-US" sz="1100">
              <a:solidFill>
                <a:schemeClr val="dk1"/>
              </a:solidFill>
              <a:effectLst/>
              <a:latin typeface="+mn-lt"/>
              <a:ea typeface="+mn-ea"/>
              <a:cs typeface="+mn-cs"/>
            </a:rPr>
            <a:t>Overall Model 4 looks very good in terms of its goodness of fit, its satisfaction of the assumptions of linear regression, and the physical interpretation of its equation.</a:t>
          </a:r>
        </a:p>
        <a:p>
          <a:endParaRPr lang="en-US" sz="1100">
            <a:solidFill>
              <a:schemeClr val="dk1"/>
            </a:solidFill>
            <a:effectLst/>
            <a:latin typeface="+mn-lt"/>
            <a:ea typeface="+mn-ea"/>
            <a:cs typeface="+mn-cs"/>
          </a:endParaRPr>
        </a:p>
        <a:p>
          <a:endParaRPr lang="en-US">
            <a:effectLst/>
          </a:endParaRPr>
        </a:p>
      </xdr:txBody>
    </xdr:sp>
    <xdr:clientData/>
  </xdr:twoCellAnchor>
  <xdr:twoCellAnchor editAs="oneCell">
    <xdr:from>
      <xdr:col>9</xdr:col>
      <xdr:colOff>647700</xdr:colOff>
      <xdr:row>43</xdr:row>
      <xdr:rowOff>9525</xdr:rowOff>
    </xdr:from>
    <xdr:to>
      <xdr:col>23</xdr:col>
      <xdr:colOff>179953</xdr:colOff>
      <xdr:row>89</xdr:row>
      <xdr:rowOff>75406</xdr:rowOff>
    </xdr:to>
    <xdr:pic>
      <xdr:nvPicPr>
        <xdr:cNvPr id="4" name="Picture 3"/>
        <xdr:cNvPicPr>
          <a:picLocks noChangeAspect="1"/>
        </xdr:cNvPicPr>
      </xdr:nvPicPr>
      <xdr:blipFill>
        <a:blip xmlns:r="http://schemas.openxmlformats.org/officeDocument/2006/relationships" r:embed="rId6"/>
        <a:stretch>
          <a:fillRect/>
        </a:stretch>
      </xdr:blipFill>
      <xdr:spPr>
        <a:xfrm>
          <a:off x="7410450" y="4343400"/>
          <a:ext cx="8171428" cy="6352381"/>
        </a:xfrm>
        <a:prstGeom prst="rect">
          <a:avLst/>
        </a:prstGeom>
        <a:ln>
          <a:solidFill>
            <a:schemeClr val="bg1">
              <a:lumMod val="50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127000</xdr:colOff>
      <xdr:row>23</xdr:row>
      <xdr:rowOff>127000</xdr:rowOff>
    </xdr:from>
    <xdr:to>
      <xdr:col>6</xdr:col>
      <xdr:colOff>688975</xdr:colOff>
      <xdr:row>41</xdr:row>
      <xdr:rowOff>127000</xdr:rowOff>
    </xdr:to>
    <xdr:pic>
      <xdr:nvPicPr>
        <xdr:cNvPr id="32793" name="Picture 2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34417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50</xdr:row>
      <xdr:rowOff>127000</xdr:rowOff>
    </xdr:from>
    <xdr:to>
      <xdr:col>6</xdr:col>
      <xdr:colOff>688975</xdr:colOff>
      <xdr:row>68</xdr:row>
      <xdr:rowOff>127000</xdr:rowOff>
    </xdr:to>
    <xdr:pic>
      <xdr:nvPicPr>
        <xdr:cNvPr id="32802" name="Picture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0" y="7308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72</xdr:row>
      <xdr:rowOff>127000</xdr:rowOff>
    </xdr:from>
    <xdr:to>
      <xdr:col>6</xdr:col>
      <xdr:colOff>688975</xdr:colOff>
      <xdr:row>90</xdr:row>
      <xdr:rowOff>127000</xdr:rowOff>
    </xdr:to>
    <xdr:pic>
      <xdr:nvPicPr>
        <xdr:cNvPr id="3280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000" y="104521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94</xdr:row>
      <xdr:rowOff>127000</xdr:rowOff>
    </xdr:from>
    <xdr:to>
      <xdr:col>6</xdr:col>
      <xdr:colOff>688975</xdr:colOff>
      <xdr:row>112</xdr:row>
      <xdr:rowOff>127000</xdr:rowOff>
    </xdr:to>
    <xdr:pic>
      <xdr:nvPicPr>
        <xdr:cNvPr id="32808" name="Picture 4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 y="135953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116</xdr:row>
      <xdr:rowOff>127000</xdr:rowOff>
    </xdr:from>
    <xdr:to>
      <xdr:col>6</xdr:col>
      <xdr:colOff>688975</xdr:colOff>
      <xdr:row>134</xdr:row>
      <xdr:rowOff>127000</xdr:rowOff>
    </xdr:to>
    <xdr:pic>
      <xdr:nvPicPr>
        <xdr:cNvPr id="32811" name="Picture 4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000" y="1673860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138</xdr:row>
      <xdr:rowOff>127000</xdr:rowOff>
    </xdr:from>
    <xdr:to>
      <xdr:col>6</xdr:col>
      <xdr:colOff>688975</xdr:colOff>
      <xdr:row>156</xdr:row>
      <xdr:rowOff>127000</xdr:rowOff>
    </xdr:to>
    <xdr:pic>
      <xdr:nvPicPr>
        <xdr:cNvPr id="32814" name="Picture 4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000" y="19881850"/>
          <a:ext cx="51816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342900</xdr:colOff>
      <xdr:row>48</xdr:row>
      <xdr:rowOff>57150</xdr:rowOff>
    </xdr:from>
    <xdr:to>
      <xdr:col>22</xdr:col>
      <xdr:colOff>475230</xdr:colOff>
      <xdr:row>95</xdr:row>
      <xdr:rowOff>103983</xdr:rowOff>
    </xdr:to>
    <xdr:pic>
      <xdr:nvPicPr>
        <xdr:cNvPr id="2" name="Picture 1"/>
        <xdr:cNvPicPr>
          <a:picLocks noChangeAspect="1"/>
        </xdr:cNvPicPr>
      </xdr:nvPicPr>
      <xdr:blipFill>
        <a:blip xmlns:r="http://schemas.openxmlformats.org/officeDocument/2006/relationships" r:embed="rId7"/>
        <a:stretch>
          <a:fillRect/>
        </a:stretch>
      </xdr:blipFill>
      <xdr:spPr>
        <a:xfrm>
          <a:off x="7305675" y="5086350"/>
          <a:ext cx="8161905" cy="6333333"/>
        </a:xfrm>
        <a:prstGeom prst="rect">
          <a:avLst/>
        </a:prstGeom>
        <a:ln>
          <a:solidFill>
            <a:schemeClr val="bg1">
              <a:lumMod val="50000"/>
            </a:schemeClr>
          </a:solidFill>
        </a:ln>
      </xdr:spPr>
    </xdr:pic>
    <xdr:clientData/>
  </xdr:twoCellAnchor>
  <xdr:twoCellAnchor>
    <xdr:from>
      <xdr:col>9</xdr:col>
      <xdr:colOff>371476</xdr:colOff>
      <xdr:row>6</xdr:row>
      <xdr:rowOff>104774</xdr:rowOff>
    </xdr:from>
    <xdr:to>
      <xdr:col>18</xdr:col>
      <xdr:colOff>466725</xdr:colOff>
      <xdr:row>44</xdr:row>
      <xdr:rowOff>0</xdr:rowOff>
    </xdr:to>
    <xdr:sp macro="" textlink="">
      <xdr:nvSpPr>
        <xdr:cNvPr id="9" name="TextBox 8"/>
        <xdr:cNvSpPr txBox="1"/>
      </xdr:nvSpPr>
      <xdr:spPr>
        <a:xfrm>
          <a:off x="7334251" y="390524"/>
          <a:ext cx="5686424" cy="420052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predictions of Model 4 were automatically saved to the data sheet in the form of a new variable called Weight.Ln.Model.4 by default.  We can convert these back to real units by using the variable transformation tool to apply an exponential function to them, yielding a variable called Weight.Ln.Model.4.Exp.  As a quick-and-dirty way to get the error stats in real terms, we can just run a simple regression of Weight on Weight.Ln.Model.4.Exp.  This is done in Model 5:</a:t>
          </a:r>
        </a:p>
        <a:p>
          <a:endParaRPr lang="en-US">
            <a:effectLst/>
          </a:endParaRPr>
        </a:p>
        <a:p>
          <a:r>
            <a:rPr lang="en-US" sz="1100">
              <a:solidFill>
                <a:schemeClr val="dk1"/>
              </a:solidFill>
              <a:effectLst/>
              <a:latin typeface="+mn-lt"/>
              <a:ea typeface="+mn-ea"/>
              <a:cs typeface="+mn-cs"/>
            </a:rPr>
            <a:t>Model 5:  Weight = a + b * Weight.Ln.Model.4.Exp.</a:t>
          </a:r>
        </a:p>
        <a:p>
          <a:endParaRPr lang="en-US">
            <a:effectLst/>
          </a:endParaRPr>
        </a:p>
        <a:p>
          <a:r>
            <a:rPr lang="en-US" sz="1100">
              <a:solidFill>
                <a:schemeClr val="dk1"/>
              </a:solidFill>
              <a:effectLst/>
              <a:latin typeface="+mn-lt"/>
              <a:ea typeface="+mn-ea"/>
              <a:cs typeface="+mn-cs"/>
            </a:rPr>
            <a:t>The slope coefficient in this model is 1.001 (almost exactly equal to 1) and the constant is 0.890 (less than one gram) which is insignificant in real terms.  Therefore the errors of this model are effectively just the weights minus the predicted weights of Model 4 in real terms.  Of course R-squared is very close to 1 (0.981) but the important statistics are the error statistics.  The standard error of the regression (the standard deviation of the real errors) is 49.096 grams, the mean absolute error is 26.967 grams, and the mean absolute percentage error is 6.7%.  The latter number is very close to the estimate of 6.3% obtained by computing the mean absolute error in log units in Model 4.</a:t>
          </a:r>
        </a:p>
        <a:p>
          <a:endParaRPr lang="en-US">
            <a:effectLst/>
          </a:endParaRPr>
        </a:p>
        <a:p>
          <a:r>
            <a:rPr lang="en-US" sz="1100">
              <a:solidFill>
                <a:schemeClr val="dk1"/>
              </a:solidFill>
              <a:effectLst/>
              <a:latin typeface="+mn-lt"/>
              <a:ea typeface="+mn-ea"/>
              <a:cs typeface="+mn-cs"/>
            </a:rPr>
            <a:t>Of course, the plots of the errors of Model 5 are problematic.  Much larger errors are made for weight predictions of larger fish as seen in the residual versus predicted plot.   The error distribution is also highly non-normal as seen in the histogram and quantile plots.  This is to be expected when the predictions of a linear model fitted to a logged variable are converted back to real units.</a:t>
          </a:r>
          <a:endParaRPr lang="en-US">
            <a:effectLst/>
          </a:endParaRPr>
        </a:p>
        <a:p>
          <a:r>
            <a:rPr lang="en-US" sz="1100">
              <a:solidFill>
                <a:schemeClr val="dk1"/>
              </a:solidFill>
              <a:effectLst/>
              <a:latin typeface="+mn-lt"/>
              <a:ea typeface="+mn-ea"/>
              <a:cs typeface="+mn-cs"/>
            </a:rPr>
            <a:t> </a:t>
          </a:r>
          <a:endParaRPr lang="en-US">
            <a:effectLst/>
          </a:endParaRPr>
        </a:p>
        <a:p>
          <a:endParaRPr lang="en-US">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jse.amstat.org/datasets/fishcatch.dat.txt" TargetMode="External"/><Relationship Id="rId7" Type="http://schemas.openxmlformats.org/officeDocument/2006/relationships/hyperlink" Target="https://support.sas.com/documentation/onlinedoc/base/procstat93m1.pdf" TargetMode="External"/><Relationship Id="rId2" Type="http://schemas.openxmlformats.org/officeDocument/2006/relationships/hyperlink" Target="http://jse.amstat.org/datasets/fishcatch.txt" TargetMode="External"/><Relationship Id="rId1" Type="http://schemas.openxmlformats.org/officeDocument/2006/relationships/hyperlink" Target="http://jse.amstat.org/jse_data_archive.htm" TargetMode="External"/><Relationship Id="rId6" Type="http://schemas.openxmlformats.org/officeDocument/2006/relationships/hyperlink" Target="https://support.sas.com/documentation/onlinedoc/stat/123/candisc.pdf" TargetMode="External"/><Relationship Id="rId5" Type="http://schemas.openxmlformats.org/officeDocument/2006/relationships/hyperlink" Target="http://www.dnr.state.mi.us/publications/pdfs/IFR/manual/SMII%20Chapter17.pdf" TargetMode="External"/><Relationship Id="rId4" Type="http://schemas.openxmlformats.org/officeDocument/2006/relationships/hyperlink" Target="http://eprints.cmfri.org.in/12178/1/17-Estimation%20of%20length%20weight%20relationship%20in%20fishes.pdf"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0"/>
  <sheetViews>
    <sheetView tabSelected="1" workbookViewId="0"/>
  </sheetViews>
  <sheetFormatPr defaultRowHeight="15" x14ac:dyDescent="0.25"/>
  <cols>
    <col min="3" max="3" width="7.7109375" bestFit="1" customWidth="1"/>
    <col min="4" max="10" width="7.7109375" customWidth="1"/>
    <col min="11" max="11" width="9.42578125" bestFit="1" customWidth="1"/>
    <col min="12" max="15" width="9.42578125" customWidth="1"/>
    <col min="16" max="16" width="11.42578125" bestFit="1" customWidth="1"/>
    <col min="17" max="17" width="11.42578125" customWidth="1"/>
    <col min="18" max="18" width="10.5703125" bestFit="1" customWidth="1"/>
    <col min="19" max="19" width="10.5703125" customWidth="1"/>
    <col min="20" max="20" width="10.140625" bestFit="1" customWidth="1"/>
    <col min="21" max="21" width="10.140625" customWidth="1"/>
  </cols>
  <sheetData>
    <row r="1" spans="1:21" x14ac:dyDescent="0.25">
      <c r="A1" t="s">
        <v>100</v>
      </c>
      <c r="B1" t="s">
        <v>1</v>
      </c>
      <c r="C1" t="s">
        <v>2</v>
      </c>
      <c r="D1" t="s">
        <v>224</v>
      </c>
      <c r="E1" t="s">
        <v>225</v>
      </c>
      <c r="F1" t="s">
        <v>226</v>
      </c>
      <c r="G1" t="s">
        <v>227</v>
      </c>
      <c r="H1" t="s">
        <v>228</v>
      </c>
      <c r="I1" t="s">
        <v>229</v>
      </c>
      <c r="J1" t="s">
        <v>230</v>
      </c>
      <c r="K1" t="s">
        <v>101</v>
      </c>
      <c r="L1" t="s">
        <v>133</v>
      </c>
      <c r="M1" t="s">
        <v>285</v>
      </c>
      <c r="N1" t="s">
        <v>302</v>
      </c>
      <c r="O1" t="s">
        <v>286</v>
      </c>
      <c r="P1" t="s">
        <v>104</v>
      </c>
      <c r="Q1" t="s">
        <v>132</v>
      </c>
      <c r="R1" t="s">
        <v>102</v>
      </c>
      <c r="S1" t="s">
        <v>131</v>
      </c>
      <c r="T1" t="s">
        <v>103</v>
      </c>
      <c r="U1" t="s">
        <v>134</v>
      </c>
    </row>
    <row r="2" spans="1:21" x14ac:dyDescent="0.25">
      <c r="A2">
        <v>1</v>
      </c>
      <c r="B2" t="s">
        <v>9</v>
      </c>
      <c r="C2">
        <v>1</v>
      </c>
      <c r="D2">
        <f>IF(TEXT(C2,"0") = "1", 1, 0)</f>
        <v>1</v>
      </c>
      <c r="E2">
        <f>IF(TEXT(C2,"0") = "2", 1, 0)</f>
        <v>0</v>
      </c>
      <c r="F2">
        <f>IF(TEXT(C2,"0") = "3", 1, 0)</f>
        <v>0</v>
      </c>
      <c r="G2">
        <f>IF(TEXT(C2,"0") = "4", 1, 0)</f>
        <v>0</v>
      </c>
      <c r="H2">
        <f>IF(TEXT(C2,"0") = "5", 1, 0)</f>
        <v>0</v>
      </c>
      <c r="I2">
        <f>IF(TEXT(C2,"0") = "6", 1, 0)</f>
        <v>0</v>
      </c>
      <c r="J2">
        <f>IF(TEXT(C2,"0") = "7", 1, 0)</f>
        <v>0</v>
      </c>
      <c r="K2">
        <v>242</v>
      </c>
      <c r="L2">
        <v>5.4889377261566867</v>
      </c>
      <c r="M2" s="55">
        <v>5.6051860047004798</v>
      </c>
      <c r="N2" s="55">
        <v>271.83248285175824</v>
      </c>
      <c r="O2" s="55">
        <v>-0.11624827854379305</v>
      </c>
      <c r="P2">
        <v>30</v>
      </c>
      <c r="Q2">
        <v>3.4011973816621555</v>
      </c>
      <c r="R2">
        <v>38.4</v>
      </c>
      <c r="S2">
        <v>3.648057459593681</v>
      </c>
      <c r="T2">
        <v>13.4</v>
      </c>
      <c r="U2">
        <v>2.5952547069568657</v>
      </c>
    </row>
    <row r="3" spans="1:21" x14ac:dyDescent="0.25">
      <c r="A3">
        <v>2</v>
      </c>
      <c r="B3" t="s">
        <v>9</v>
      </c>
      <c r="C3">
        <v>1</v>
      </c>
      <c r="D3">
        <f t="shared" ref="D3:D66" si="0">IF(TEXT(C3,"0") = "1", 1, 0)</f>
        <v>1</v>
      </c>
      <c r="E3">
        <f t="shared" ref="E3:E66" si="1">IF(TEXT(C3,"0") = "2", 1, 0)</f>
        <v>0</v>
      </c>
      <c r="F3">
        <f t="shared" ref="F3:F66" si="2">IF(TEXT(C3,"0") = "3", 1, 0)</f>
        <v>0</v>
      </c>
      <c r="G3">
        <f t="shared" ref="G3:G66" si="3">IF(TEXT(C3,"0") = "4", 1, 0)</f>
        <v>0</v>
      </c>
      <c r="H3">
        <f t="shared" ref="H3:H66" si="4">IF(TEXT(C3,"0") = "5", 1, 0)</f>
        <v>0</v>
      </c>
      <c r="I3">
        <f t="shared" ref="I3:I66" si="5">IF(TEXT(C3,"0") = "6", 1, 0)</f>
        <v>0</v>
      </c>
      <c r="J3">
        <f t="shared" ref="J3:J66" si="6">IF(TEXT(C3,"0") = "7", 1, 0)</f>
        <v>0</v>
      </c>
      <c r="K3">
        <v>290</v>
      </c>
      <c r="L3">
        <v>5.6698809229805196</v>
      </c>
      <c r="M3" s="55">
        <v>5.76625354775903</v>
      </c>
      <c r="N3" s="55">
        <v>319.33910005244064</v>
      </c>
      <c r="O3" s="55">
        <v>-9.6372624778510385E-2</v>
      </c>
      <c r="P3">
        <v>31.2</v>
      </c>
      <c r="Q3">
        <v>3.4404180948154366</v>
      </c>
      <c r="R3">
        <v>40</v>
      </c>
      <c r="S3">
        <v>3.6888794541139363</v>
      </c>
      <c r="T3">
        <v>13.8</v>
      </c>
      <c r="U3">
        <v>2.6246685921631592</v>
      </c>
    </row>
    <row r="4" spans="1:21" x14ac:dyDescent="0.25">
      <c r="A4">
        <v>3</v>
      </c>
      <c r="B4" t="s">
        <v>9</v>
      </c>
      <c r="C4">
        <v>1</v>
      </c>
      <c r="D4">
        <f t="shared" si="0"/>
        <v>1</v>
      </c>
      <c r="E4">
        <f t="shared" si="1"/>
        <v>0</v>
      </c>
      <c r="F4">
        <f t="shared" si="2"/>
        <v>0</v>
      </c>
      <c r="G4">
        <f t="shared" si="3"/>
        <v>0</v>
      </c>
      <c r="H4">
        <f t="shared" si="4"/>
        <v>0</v>
      </c>
      <c r="I4">
        <f t="shared" si="5"/>
        <v>0</v>
      </c>
      <c r="J4">
        <f t="shared" si="6"/>
        <v>0</v>
      </c>
      <c r="K4">
        <v>340</v>
      </c>
      <c r="L4">
        <v>5.8289456176102075</v>
      </c>
      <c r="M4" s="55">
        <v>5.800599500761054</v>
      </c>
      <c r="N4" s="55">
        <v>330.49763411407611</v>
      </c>
      <c r="O4" s="55">
        <v>2.8346116849153447E-2</v>
      </c>
      <c r="P4">
        <v>31.1</v>
      </c>
      <c r="Q4">
        <v>3.4372078191851885</v>
      </c>
      <c r="R4">
        <v>39.799999999999997</v>
      </c>
      <c r="S4">
        <v>3.6838669122903918</v>
      </c>
      <c r="T4">
        <v>15.1</v>
      </c>
      <c r="U4">
        <v>2.7146947438208788</v>
      </c>
    </row>
    <row r="5" spans="1:21" x14ac:dyDescent="0.25">
      <c r="A5">
        <v>4</v>
      </c>
      <c r="B5" t="s">
        <v>9</v>
      </c>
      <c r="C5">
        <v>1</v>
      </c>
      <c r="D5">
        <f t="shared" si="0"/>
        <v>1</v>
      </c>
      <c r="E5">
        <f t="shared" si="1"/>
        <v>0</v>
      </c>
      <c r="F5">
        <f t="shared" si="2"/>
        <v>0</v>
      </c>
      <c r="G5">
        <f t="shared" si="3"/>
        <v>0</v>
      </c>
      <c r="H5">
        <f t="shared" si="4"/>
        <v>0</v>
      </c>
      <c r="I5">
        <f t="shared" si="5"/>
        <v>0</v>
      </c>
      <c r="J5">
        <f t="shared" si="6"/>
        <v>0</v>
      </c>
      <c r="K5">
        <v>363</v>
      </c>
      <c r="L5">
        <v>5.8944028342648505</v>
      </c>
      <c r="M5" s="55">
        <v>5.9288173320218416</v>
      </c>
      <c r="N5" s="55">
        <v>375.70991088705</v>
      </c>
      <c r="O5" s="55">
        <v>-3.4414497756991125E-2</v>
      </c>
      <c r="P5">
        <v>33.5</v>
      </c>
      <c r="Q5">
        <v>3.5115454388310208</v>
      </c>
      <c r="R5">
        <v>38</v>
      </c>
      <c r="S5">
        <v>3.6375861597263857</v>
      </c>
      <c r="T5">
        <v>13.3</v>
      </c>
      <c r="U5">
        <v>2.5877640352277083</v>
      </c>
    </row>
    <row r="6" spans="1:21" x14ac:dyDescent="0.25">
      <c r="A6">
        <v>5</v>
      </c>
      <c r="B6" t="s">
        <v>9</v>
      </c>
      <c r="C6">
        <v>1</v>
      </c>
      <c r="D6">
        <f t="shared" si="0"/>
        <v>1</v>
      </c>
      <c r="E6">
        <f t="shared" si="1"/>
        <v>0</v>
      </c>
      <c r="F6">
        <f t="shared" si="2"/>
        <v>0</v>
      </c>
      <c r="G6">
        <f t="shared" si="3"/>
        <v>0</v>
      </c>
      <c r="H6">
        <f t="shared" si="4"/>
        <v>0</v>
      </c>
      <c r="I6">
        <f t="shared" si="5"/>
        <v>0</v>
      </c>
      <c r="J6">
        <f t="shared" si="6"/>
        <v>0</v>
      </c>
      <c r="K6">
        <v>430</v>
      </c>
      <c r="L6">
        <v>6.0637852086876078</v>
      </c>
      <c r="M6" s="55">
        <v>6.0159082161810655</v>
      </c>
      <c r="N6" s="55">
        <v>409.8979458612971</v>
      </c>
      <c r="O6" s="55">
        <v>4.7876992506542315E-2</v>
      </c>
      <c r="P6">
        <v>34</v>
      </c>
      <c r="Q6">
        <v>3.5263605246161616</v>
      </c>
      <c r="R6">
        <v>36.6</v>
      </c>
      <c r="S6">
        <v>3.6000482404073204</v>
      </c>
      <c r="T6">
        <v>15.1</v>
      </c>
      <c r="U6">
        <v>2.7146947438208788</v>
      </c>
    </row>
    <row r="7" spans="1:21" x14ac:dyDescent="0.25">
      <c r="A7">
        <v>6</v>
      </c>
      <c r="B7" t="s">
        <v>9</v>
      </c>
      <c r="C7">
        <v>1</v>
      </c>
      <c r="D7">
        <f t="shared" si="0"/>
        <v>1</v>
      </c>
      <c r="E7">
        <f t="shared" si="1"/>
        <v>0</v>
      </c>
      <c r="F7">
        <f t="shared" si="2"/>
        <v>0</v>
      </c>
      <c r="G7">
        <f t="shared" si="3"/>
        <v>0</v>
      </c>
      <c r="H7">
        <f t="shared" si="4"/>
        <v>0</v>
      </c>
      <c r="I7">
        <f t="shared" si="5"/>
        <v>0</v>
      </c>
      <c r="J7">
        <f t="shared" si="6"/>
        <v>0</v>
      </c>
      <c r="K7">
        <v>450</v>
      </c>
      <c r="L7">
        <v>6.1092475827643655</v>
      </c>
      <c r="M7" s="55">
        <v>6.0902811340423781</v>
      </c>
      <c r="N7" s="55">
        <v>441.54552717748174</v>
      </c>
      <c r="O7" s="55">
        <v>1.8966448721987383E-2</v>
      </c>
      <c r="P7">
        <v>34.700000000000003</v>
      </c>
      <c r="Q7">
        <v>3.5467396869528134</v>
      </c>
      <c r="R7">
        <v>39.200000000000003</v>
      </c>
      <c r="S7">
        <v>3.6686767467964168</v>
      </c>
      <c r="T7">
        <v>14.2</v>
      </c>
      <c r="U7">
        <v>2.653241964607215</v>
      </c>
    </row>
    <row r="8" spans="1:21" x14ac:dyDescent="0.25">
      <c r="A8">
        <v>7</v>
      </c>
      <c r="B8" t="s">
        <v>9</v>
      </c>
      <c r="C8">
        <v>1</v>
      </c>
      <c r="D8">
        <f t="shared" si="0"/>
        <v>1</v>
      </c>
      <c r="E8">
        <f t="shared" si="1"/>
        <v>0</v>
      </c>
      <c r="F8">
        <f t="shared" si="2"/>
        <v>0</v>
      </c>
      <c r="G8">
        <f t="shared" si="3"/>
        <v>0</v>
      </c>
      <c r="H8">
        <f t="shared" si="4"/>
        <v>0</v>
      </c>
      <c r="I8">
        <f t="shared" si="5"/>
        <v>0</v>
      </c>
      <c r="J8">
        <f t="shared" si="6"/>
        <v>0</v>
      </c>
      <c r="K8">
        <v>500</v>
      </c>
      <c r="L8">
        <v>6.2146080984221914</v>
      </c>
      <c r="M8" s="55">
        <v>6.1430030991057976</v>
      </c>
      <c r="N8" s="55">
        <v>465.44926437700968</v>
      </c>
      <c r="O8" s="55">
        <v>7.1604999316393858E-2</v>
      </c>
      <c r="P8">
        <v>34.5</v>
      </c>
      <c r="Q8">
        <v>3.5409593240373143</v>
      </c>
      <c r="R8">
        <v>41.1</v>
      </c>
      <c r="S8">
        <v>3.7160081215021892</v>
      </c>
      <c r="T8">
        <v>15.3</v>
      </c>
      <c r="U8">
        <v>2.7278528283983898</v>
      </c>
    </row>
    <row r="9" spans="1:21" x14ac:dyDescent="0.25">
      <c r="A9">
        <v>8</v>
      </c>
      <c r="B9" t="s">
        <v>9</v>
      </c>
      <c r="C9">
        <v>1</v>
      </c>
      <c r="D9">
        <f t="shared" si="0"/>
        <v>1</v>
      </c>
      <c r="E9">
        <f t="shared" si="1"/>
        <v>0</v>
      </c>
      <c r="F9">
        <f t="shared" si="2"/>
        <v>0</v>
      </c>
      <c r="G9">
        <f t="shared" si="3"/>
        <v>0</v>
      </c>
      <c r="H9">
        <f t="shared" si="4"/>
        <v>0</v>
      </c>
      <c r="I9">
        <f t="shared" si="5"/>
        <v>0</v>
      </c>
      <c r="J9">
        <f t="shared" si="6"/>
        <v>0</v>
      </c>
      <c r="K9">
        <v>390</v>
      </c>
      <c r="L9">
        <v>5.9661467391236922</v>
      </c>
      <c r="M9" s="55">
        <v>6.0337339747806826</v>
      </c>
      <c r="N9" s="55">
        <v>417.27020049558519</v>
      </c>
      <c r="O9" s="55">
        <v>-6.758723565699043E-2</v>
      </c>
      <c r="P9">
        <v>35</v>
      </c>
      <c r="Q9">
        <v>3.5553480614894135</v>
      </c>
      <c r="R9">
        <v>36.200000000000003</v>
      </c>
      <c r="S9">
        <v>3.5890591188317256</v>
      </c>
      <c r="T9">
        <v>13.4</v>
      </c>
      <c r="U9">
        <v>2.5952547069568657</v>
      </c>
    </row>
    <row r="10" spans="1:21" x14ac:dyDescent="0.25">
      <c r="A10">
        <v>9</v>
      </c>
      <c r="B10" t="s">
        <v>9</v>
      </c>
      <c r="C10">
        <v>1</v>
      </c>
      <c r="D10">
        <f t="shared" si="0"/>
        <v>1</v>
      </c>
      <c r="E10">
        <f t="shared" si="1"/>
        <v>0</v>
      </c>
      <c r="F10">
        <f t="shared" si="2"/>
        <v>0</v>
      </c>
      <c r="G10">
        <f t="shared" si="3"/>
        <v>0</v>
      </c>
      <c r="H10">
        <f t="shared" si="4"/>
        <v>0</v>
      </c>
      <c r="I10">
        <f t="shared" si="5"/>
        <v>0</v>
      </c>
      <c r="J10">
        <f t="shared" si="6"/>
        <v>0</v>
      </c>
      <c r="K10">
        <v>450</v>
      </c>
      <c r="L10">
        <v>6.1092475827643655</v>
      </c>
      <c r="M10" s="55">
        <v>6.1215756723099304</v>
      </c>
      <c r="N10" s="55">
        <v>455.58197715622072</v>
      </c>
      <c r="O10" s="55">
        <v>-1.2328089545564858E-2</v>
      </c>
      <c r="P10">
        <v>35.1</v>
      </c>
      <c r="Q10">
        <v>3.55820113047182</v>
      </c>
      <c r="R10">
        <v>39.9</v>
      </c>
      <c r="S10">
        <v>3.6863763238958178</v>
      </c>
      <c r="T10">
        <v>13.8</v>
      </c>
      <c r="U10">
        <v>2.6246685921631592</v>
      </c>
    </row>
    <row r="11" spans="1:21" x14ac:dyDescent="0.25">
      <c r="A11">
        <v>10</v>
      </c>
      <c r="B11" t="s">
        <v>9</v>
      </c>
      <c r="C11">
        <v>1</v>
      </c>
      <c r="D11">
        <f t="shared" si="0"/>
        <v>1</v>
      </c>
      <c r="E11">
        <f t="shared" si="1"/>
        <v>0</v>
      </c>
      <c r="F11">
        <f t="shared" si="2"/>
        <v>0</v>
      </c>
      <c r="G11">
        <f t="shared" si="3"/>
        <v>0</v>
      </c>
      <c r="H11">
        <f t="shared" si="4"/>
        <v>0</v>
      </c>
      <c r="I11">
        <f t="shared" si="5"/>
        <v>0</v>
      </c>
      <c r="J11">
        <f t="shared" si="6"/>
        <v>0</v>
      </c>
      <c r="K11">
        <v>500</v>
      </c>
      <c r="L11">
        <v>6.2146080984221914</v>
      </c>
      <c r="M11" s="55">
        <v>6.2013489755216771</v>
      </c>
      <c r="N11" s="55">
        <v>493.41419602601496</v>
      </c>
      <c r="O11" s="55">
        <v>1.3259122900514342E-2</v>
      </c>
      <c r="P11">
        <v>36.200000000000003</v>
      </c>
      <c r="Q11">
        <v>3.5890591188317256</v>
      </c>
      <c r="R11">
        <v>39.299999999999997</v>
      </c>
      <c r="S11">
        <v>3.6712245188752153</v>
      </c>
      <c r="T11">
        <v>13.7</v>
      </c>
      <c r="U11">
        <v>2.6173958328340792</v>
      </c>
    </row>
    <row r="12" spans="1:21" x14ac:dyDescent="0.25">
      <c r="A12">
        <v>11</v>
      </c>
      <c r="B12" t="s">
        <v>9</v>
      </c>
      <c r="C12">
        <v>1</v>
      </c>
      <c r="D12">
        <f t="shared" si="0"/>
        <v>1</v>
      </c>
      <c r="E12">
        <f t="shared" si="1"/>
        <v>0</v>
      </c>
      <c r="F12">
        <f t="shared" si="2"/>
        <v>0</v>
      </c>
      <c r="G12">
        <f t="shared" si="3"/>
        <v>0</v>
      </c>
      <c r="H12">
        <f t="shared" si="4"/>
        <v>0</v>
      </c>
      <c r="I12">
        <f t="shared" si="5"/>
        <v>0</v>
      </c>
      <c r="J12">
        <f t="shared" si="6"/>
        <v>0</v>
      </c>
      <c r="K12">
        <v>475</v>
      </c>
      <c r="L12">
        <v>6.1633148040346413</v>
      </c>
      <c r="M12" s="55">
        <v>6.2181518796247506</v>
      </c>
      <c r="N12" s="55">
        <v>501.7750339095511</v>
      </c>
      <c r="O12" s="55">
        <v>-5.4837075590109308E-2</v>
      </c>
      <c r="P12">
        <v>36.200000000000003</v>
      </c>
      <c r="Q12">
        <v>3.5890591188317256</v>
      </c>
      <c r="R12">
        <v>39.4</v>
      </c>
      <c r="S12">
        <v>3.673765816303888</v>
      </c>
      <c r="T12">
        <v>14.1</v>
      </c>
      <c r="U12">
        <v>2.6461747973841225</v>
      </c>
    </row>
    <row r="13" spans="1:21" x14ac:dyDescent="0.25">
      <c r="A13">
        <v>12</v>
      </c>
      <c r="B13" t="s">
        <v>9</v>
      </c>
      <c r="C13">
        <v>1</v>
      </c>
      <c r="D13">
        <f t="shared" si="0"/>
        <v>1</v>
      </c>
      <c r="E13">
        <f t="shared" si="1"/>
        <v>0</v>
      </c>
      <c r="F13">
        <f t="shared" si="2"/>
        <v>0</v>
      </c>
      <c r="G13">
        <f t="shared" si="3"/>
        <v>0</v>
      </c>
      <c r="H13">
        <f t="shared" si="4"/>
        <v>0</v>
      </c>
      <c r="I13">
        <f t="shared" si="5"/>
        <v>0</v>
      </c>
      <c r="J13">
        <f t="shared" si="6"/>
        <v>0</v>
      </c>
      <c r="K13">
        <v>500</v>
      </c>
      <c r="L13">
        <v>6.2146080984221914</v>
      </c>
      <c r="M13" s="55">
        <v>6.1923922753029643</v>
      </c>
      <c r="N13" s="55">
        <v>489.0145654868586</v>
      </c>
      <c r="O13" s="55">
        <v>2.2215823119227096E-2</v>
      </c>
      <c r="P13">
        <v>36.200000000000003</v>
      </c>
      <c r="Q13">
        <v>3.5890591188317256</v>
      </c>
      <c r="R13">
        <v>39.700000000000003</v>
      </c>
      <c r="S13">
        <v>3.6813511876931448</v>
      </c>
      <c r="T13">
        <v>13.3</v>
      </c>
      <c r="U13">
        <v>2.5877640352277083</v>
      </c>
    </row>
    <row r="14" spans="1:21" x14ac:dyDescent="0.25">
      <c r="A14">
        <v>13</v>
      </c>
      <c r="B14" t="s">
        <v>9</v>
      </c>
      <c r="C14">
        <v>1</v>
      </c>
      <c r="D14">
        <f t="shared" si="0"/>
        <v>1</v>
      </c>
      <c r="E14">
        <f t="shared" si="1"/>
        <v>0</v>
      </c>
      <c r="F14">
        <f t="shared" si="2"/>
        <v>0</v>
      </c>
      <c r="G14">
        <f t="shared" si="3"/>
        <v>0</v>
      </c>
      <c r="H14">
        <f t="shared" si="4"/>
        <v>0</v>
      </c>
      <c r="I14">
        <f t="shared" si="5"/>
        <v>0</v>
      </c>
      <c r="J14">
        <f t="shared" si="6"/>
        <v>0</v>
      </c>
      <c r="K14">
        <v>500</v>
      </c>
      <c r="L14">
        <v>6.2146080984221914</v>
      </c>
      <c r="M14" s="55">
        <v>6.1228709276736879</v>
      </c>
      <c r="N14" s="55">
        <v>456.17245448267272</v>
      </c>
      <c r="O14" s="55">
        <v>9.1737170748503516E-2</v>
      </c>
      <c r="P14">
        <v>36.4</v>
      </c>
      <c r="Q14">
        <v>3.5945687746426951</v>
      </c>
      <c r="R14">
        <v>37.799999999999997</v>
      </c>
      <c r="S14">
        <v>3.6323091026255421</v>
      </c>
      <c r="T14">
        <v>12</v>
      </c>
      <c r="U14">
        <v>2.4849066497880004</v>
      </c>
    </row>
    <row r="15" spans="1:21" x14ac:dyDescent="0.25">
      <c r="A15">
        <v>14</v>
      </c>
      <c r="B15" t="s">
        <v>9</v>
      </c>
      <c r="C15">
        <v>1</v>
      </c>
      <c r="D15">
        <f t="shared" si="0"/>
        <v>1</v>
      </c>
      <c r="E15">
        <f t="shared" si="1"/>
        <v>0</v>
      </c>
      <c r="F15">
        <f t="shared" si="2"/>
        <v>0</v>
      </c>
      <c r="G15">
        <f t="shared" si="3"/>
        <v>0</v>
      </c>
      <c r="H15">
        <f t="shared" si="4"/>
        <v>0</v>
      </c>
      <c r="I15">
        <f t="shared" si="5"/>
        <v>0</v>
      </c>
      <c r="J15">
        <f t="shared" si="6"/>
        <v>0</v>
      </c>
      <c r="M15" s="55"/>
      <c r="N15" s="55"/>
      <c r="O15" s="55"/>
      <c r="P15">
        <v>37.299999999999997</v>
      </c>
      <c r="Q15">
        <v>3.6189933266497696</v>
      </c>
      <c r="R15">
        <v>37.299999999999997</v>
      </c>
      <c r="S15">
        <v>3.6189933266497696</v>
      </c>
      <c r="T15">
        <v>13.6</v>
      </c>
      <c r="U15">
        <v>2.6100697927420065</v>
      </c>
    </row>
    <row r="16" spans="1:21" x14ac:dyDescent="0.25">
      <c r="A16">
        <v>15</v>
      </c>
      <c r="B16" t="s">
        <v>9</v>
      </c>
      <c r="C16">
        <v>1</v>
      </c>
      <c r="D16">
        <f t="shared" si="0"/>
        <v>1</v>
      </c>
      <c r="E16">
        <f t="shared" si="1"/>
        <v>0</v>
      </c>
      <c r="F16">
        <f t="shared" si="2"/>
        <v>0</v>
      </c>
      <c r="G16">
        <f t="shared" si="3"/>
        <v>0</v>
      </c>
      <c r="H16">
        <f t="shared" si="4"/>
        <v>0</v>
      </c>
      <c r="I16">
        <f t="shared" si="5"/>
        <v>0</v>
      </c>
      <c r="J16">
        <f t="shared" si="6"/>
        <v>0</v>
      </c>
      <c r="K16">
        <v>600</v>
      </c>
      <c r="L16">
        <v>6.3969296552161463</v>
      </c>
      <c r="M16" s="55">
        <v>6.3063834843396336</v>
      </c>
      <c r="N16" s="55">
        <v>548.05929537835152</v>
      </c>
      <c r="O16" s="55">
        <v>9.0546170876512733E-2</v>
      </c>
      <c r="P16">
        <v>37.200000000000003</v>
      </c>
      <c r="Q16">
        <v>3.6163087612791012</v>
      </c>
      <c r="R16">
        <v>40.200000000000003</v>
      </c>
      <c r="S16">
        <v>3.6938669956249757</v>
      </c>
      <c r="T16">
        <v>13.9</v>
      </c>
      <c r="U16">
        <v>2.631888840136646</v>
      </c>
    </row>
    <row r="17" spans="1:21" x14ac:dyDescent="0.25">
      <c r="A17">
        <v>16</v>
      </c>
      <c r="B17" t="s">
        <v>9</v>
      </c>
      <c r="C17">
        <v>1</v>
      </c>
      <c r="D17">
        <f t="shared" si="0"/>
        <v>1</v>
      </c>
      <c r="E17">
        <f t="shared" si="1"/>
        <v>0</v>
      </c>
      <c r="F17">
        <f t="shared" si="2"/>
        <v>0</v>
      </c>
      <c r="G17">
        <f t="shared" si="3"/>
        <v>0</v>
      </c>
      <c r="H17">
        <f t="shared" si="4"/>
        <v>0</v>
      </c>
      <c r="I17">
        <f t="shared" si="5"/>
        <v>0</v>
      </c>
      <c r="J17">
        <f t="shared" si="6"/>
        <v>0</v>
      </c>
      <c r="K17">
        <v>600</v>
      </c>
      <c r="L17">
        <v>6.3969296552161463</v>
      </c>
      <c r="M17" s="55">
        <v>6.3672869817568269</v>
      </c>
      <c r="N17" s="55">
        <v>582.47541687338867</v>
      </c>
      <c r="O17" s="55">
        <v>2.9642673459319369E-2</v>
      </c>
      <c r="P17">
        <v>37.200000000000003</v>
      </c>
      <c r="Q17">
        <v>3.6163087612791012</v>
      </c>
      <c r="R17">
        <v>41.5</v>
      </c>
      <c r="S17">
        <v>3.7256934272366524</v>
      </c>
      <c r="T17">
        <v>15</v>
      </c>
      <c r="U17">
        <v>2.7080502011022101</v>
      </c>
    </row>
    <row r="18" spans="1:21" x14ac:dyDescent="0.25">
      <c r="A18">
        <v>17</v>
      </c>
      <c r="B18" t="s">
        <v>9</v>
      </c>
      <c r="C18">
        <v>1</v>
      </c>
      <c r="D18">
        <f t="shared" si="0"/>
        <v>1</v>
      </c>
      <c r="E18">
        <f t="shared" si="1"/>
        <v>0</v>
      </c>
      <c r="F18">
        <f t="shared" si="2"/>
        <v>0</v>
      </c>
      <c r="G18">
        <f t="shared" si="3"/>
        <v>0</v>
      </c>
      <c r="H18">
        <f t="shared" si="4"/>
        <v>0</v>
      </c>
      <c r="I18">
        <f t="shared" si="5"/>
        <v>0</v>
      </c>
      <c r="J18">
        <f t="shared" si="6"/>
        <v>0</v>
      </c>
      <c r="K18">
        <v>700</v>
      </c>
      <c r="L18">
        <v>6.5510803350434044</v>
      </c>
      <c r="M18" s="55">
        <v>6.367692320209752</v>
      </c>
      <c r="N18" s="55">
        <v>582.7115644143372</v>
      </c>
      <c r="O18" s="55">
        <v>0.18338801483365241</v>
      </c>
      <c r="P18">
        <v>38.299999999999997</v>
      </c>
      <c r="Q18">
        <v>3.6454498961866002</v>
      </c>
      <c r="R18">
        <v>38.799999999999997</v>
      </c>
      <c r="S18">
        <v>3.6584202466292277</v>
      </c>
      <c r="T18">
        <v>13.8</v>
      </c>
      <c r="U18">
        <v>2.6246685921631592</v>
      </c>
    </row>
    <row r="19" spans="1:21" x14ac:dyDescent="0.25">
      <c r="A19">
        <v>18</v>
      </c>
      <c r="B19" t="s">
        <v>9</v>
      </c>
      <c r="C19">
        <v>1</v>
      </c>
      <c r="D19">
        <f t="shared" si="0"/>
        <v>1</v>
      </c>
      <c r="E19">
        <f t="shared" si="1"/>
        <v>0</v>
      </c>
      <c r="F19">
        <f t="shared" si="2"/>
        <v>0</v>
      </c>
      <c r="G19">
        <f t="shared" si="3"/>
        <v>0</v>
      </c>
      <c r="H19">
        <f t="shared" si="4"/>
        <v>0</v>
      </c>
      <c r="I19">
        <f t="shared" si="5"/>
        <v>0</v>
      </c>
      <c r="J19">
        <f t="shared" si="6"/>
        <v>0</v>
      </c>
      <c r="K19">
        <v>700</v>
      </c>
      <c r="L19">
        <v>6.5510803350434044</v>
      </c>
      <c r="M19" s="55">
        <v>6.3719152894747175</v>
      </c>
      <c r="N19" s="55">
        <v>585.17754064737755</v>
      </c>
      <c r="O19" s="55">
        <v>0.17916504556868684</v>
      </c>
      <c r="P19">
        <v>38.5</v>
      </c>
      <c r="Q19">
        <v>3.6506582412937387</v>
      </c>
      <c r="R19">
        <v>38.799999999999997</v>
      </c>
      <c r="S19">
        <v>3.6584202466292277</v>
      </c>
      <c r="T19">
        <v>13.5</v>
      </c>
      <c r="U19">
        <v>2.6026896854443837</v>
      </c>
    </row>
    <row r="20" spans="1:21" x14ac:dyDescent="0.25">
      <c r="A20">
        <v>19</v>
      </c>
      <c r="B20" t="s">
        <v>9</v>
      </c>
      <c r="C20">
        <v>1</v>
      </c>
      <c r="D20">
        <f t="shared" si="0"/>
        <v>1</v>
      </c>
      <c r="E20">
        <f t="shared" si="1"/>
        <v>0</v>
      </c>
      <c r="F20">
        <f t="shared" si="2"/>
        <v>0</v>
      </c>
      <c r="G20">
        <f t="shared" si="3"/>
        <v>0</v>
      </c>
      <c r="H20">
        <f t="shared" si="4"/>
        <v>0</v>
      </c>
      <c r="I20">
        <f t="shared" si="5"/>
        <v>0</v>
      </c>
      <c r="J20">
        <f t="shared" si="6"/>
        <v>0</v>
      </c>
      <c r="K20">
        <v>610</v>
      </c>
      <c r="L20">
        <v>6.4134589571673573</v>
      </c>
      <c r="M20" s="55">
        <v>6.4000038805402824</v>
      </c>
      <c r="N20" s="55">
        <v>601.84737336052672</v>
      </c>
      <c r="O20" s="55">
        <v>1.3455076627074902E-2</v>
      </c>
      <c r="P20">
        <v>38.6</v>
      </c>
      <c r="Q20">
        <v>3.6532522764707851</v>
      </c>
      <c r="R20">
        <v>40.5</v>
      </c>
      <c r="S20">
        <v>3.7013019741124933</v>
      </c>
      <c r="T20">
        <v>13.3</v>
      </c>
      <c r="U20">
        <v>2.5877640352277083</v>
      </c>
    </row>
    <row r="21" spans="1:21" x14ac:dyDescent="0.25">
      <c r="A21">
        <v>20</v>
      </c>
      <c r="B21" t="s">
        <v>9</v>
      </c>
      <c r="C21">
        <v>1</v>
      </c>
      <c r="D21">
        <f t="shared" si="0"/>
        <v>1</v>
      </c>
      <c r="E21">
        <f t="shared" si="1"/>
        <v>0</v>
      </c>
      <c r="F21">
        <f t="shared" si="2"/>
        <v>0</v>
      </c>
      <c r="G21">
        <f t="shared" si="3"/>
        <v>0</v>
      </c>
      <c r="H21">
        <f t="shared" si="4"/>
        <v>0</v>
      </c>
      <c r="I21">
        <f t="shared" si="5"/>
        <v>0</v>
      </c>
      <c r="J21">
        <f t="shared" si="6"/>
        <v>0</v>
      </c>
      <c r="K21">
        <v>650</v>
      </c>
      <c r="L21">
        <v>6.4769723628896827</v>
      </c>
      <c r="M21" s="55">
        <v>6.4119179371340049</v>
      </c>
      <c r="N21" s="55">
        <v>609.06070170428347</v>
      </c>
      <c r="O21" s="55">
        <v>6.5054425755677769E-2</v>
      </c>
      <c r="P21">
        <v>38.700000000000003</v>
      </c>
      <c r="Q21">
        <v>3.655839600035736</v>
      </c>
      <c r="R21">
        <v>37.4</v>
      </c>
      <c r="S21">
        <v>3.6216707044204863</v>
      </c>
      <c r="T21">
        <v>14.8</v>
      </c>
      <c r="U21">
        <v>2.6946271807700692</v>
      </c>
    </row>
    <row r="22" spans="1:21" x14ac:dyDescent="0.25">
      <c r="A22">
        <v>21</v>
      </c>
      <c r="B22" t="s">
        <v>9</v>
      </c>
      <c r="C22">
        <v>1</v>
      </c>
      <c r="D22">
        <f t="shared" si="0"/>
        <v>1</v>
      </c>
      <c r="E22">
        <f t="shared" si="1"/>
        <v>0</v>
      </c>
      <c r="F22">
        <f t="shared" si="2"/>
        <v>0</v>
      </c>
      <c r="G22">
        <f t="shared" si="3"/>
        <v>0</v>
      </c>
      <c r="H22">
        <f t="shared" si="4"/>
        <v>0</v>
      </c>
      <c r="I22">
        <f t="shared" si="5"/>
        <v>0</v>
      </c>
      <c r="J22">
        <f t="shared" si="6"/>
        <v>0</v>
      </c>
      <c r="K22">
        <v>575</v>
      </c>
      <c r="L22">
        <v>6.3543700407973507</v>
      </c>
      <c r="M22" s="55">
        <v>6.4640110477469594</v>
      </c>
      <c r="N22" s="55">
        <v>641.62950862905382</v>
      </c>
      <c r="O22" s="55">
        <v>-0.10964100694960877</v>
      </c>
      <c r="P22">
        <v>39.5</v>
      </c>
      <c r="Q22">
        <v>3.6763006719070761</v>
      </c>
      <c r="R22">
        <v>38.299999999999997</v>
      </c>
      <c r="S22">
        <v>3.6454498961866002</v>
      </c>
      <c r="T22">
        <v>14.1</v>
      </c>
      <c r="U22">
        <v>2.6461747973841225</v>
      </c>
    </row>
    <row r="23" spans="1:21" x14ac:dyDescent="0.25">
      <c r="A23">
        <v>22</v>
      </c>
      <c r="B23" t="s">
        <v>9</v>
      </c>
      <c r="C23">
        <v>1</v>
      </c>
      <c r="D23">
        <f t="shared" si="0"/>
        <v>1</v>
      </c>
      <c r="E23">
        <f t="shared" si="1"/>
        <v>0</v>
      </c>
      <c r="F23">
        <f t="shared" si="2"/>
        <v>0</v>
      </c>
      <c r="G23">
        <f t="shared" si="3"/>
        <v>0</v>
      </c>
      <c r="H23">
        <f t="shared" si="4"/>
        <v>0</v>
      </c>
      <c r="I23">
        <f t="shared" si="5"/>
        <v>0</v>
      </c>
      <c r="J23">
        <f t="shared" si="6"/>
        <v>0</v>
      </c>
      <c r="K23">
        <v>685</v>
      </c>
      <c r="L23">
        <v>6.5294188382622256</v>
      </c>
      <c r="M23" s="55">
        <v>6.4671702334398358</v>
      </c>
      <c r="N23" s="55">
        <v>643.659740644257</v>
      </c>
      <c r="O23" s="55">
        <v>6.2248604822389808E-2</v>
      </c>
      <c r="P23">
        <v>39.200000000000003</v>
      </c>
      <c r="Q23">
        <v>3.6686767467964168</v>
      </c>
      <c r="R23">
        <v>40.799999999999997</v>
      </c>
      <c r="S23">
        <v>3.708682081410116</v>
      </c>
      <c r="T23">
        <v>13.7</v>
      </c>
      <c r="U23">
        <v>2.6173958328340792</v>
      </c>
    </row>
    <row r="24" spans="1:21" x14ac:dyDescent="0.25">
      <c r="A24">
        <v>23</v>
      </c>
      <c r="B24" t="s">
        <v>9</v>
      </c>
      <c r="C24">
        <v>1</v>
      </c>
      <c r="D24">
        <f t="shared" si="0"/>
        <v>1</v>
      </c>
      <c r="E24">
        <f t="shared" si="1"/>
        <v>0</v>
      </c>
      <c r="F24">
        <f t="shared" si="2"/>
        <v>0</v>
      </c>
      <c r="G24">
        <f t="shared" si="3"/>
        <v>0</v>
      </c>
      <c r="H24">
        <f t="shared" si="4"/>
        <v>0</v>
      </c>
      <c r="I24">
        <f t="shared" si="5"/>
        <v>0</v>
      </c>
      <c r="J24">
        <f t="shared" si="6"/>
        <v>0</v>
      </c>
      <c r="K24">
        <v>620</v>
      </c>
      <c r="L24">
        <v>6.4297194780391376</v>
      </c>
      <c r="M24" s="55">
        <v>6.462127211390408</v>
      </c>
      <c r="N24" s="55">
        <v>640.42192143871637</v>
      </c>
      <c r="O24" s="55">
        <v>-3.2407733351270451E-2</v>
      </c>
      <c r="P24">
        <v>39.700000000000003</v>
      </c>
      <c r="Q24">
        <v>3.6813511876931448</v>
      </c>
      <c r="R24">
        <v>39.1</v>
      </c>
      <c r="S24">
        <v>3.6661224669913199</v>
      </c>
      <c r="T24">
        <v>13.3</v>
      </c>
      <c r="U24">
        <v>2.5877640352277083</v>
      </c>
    </row>
    <row r="25" spans="1:21" x14ac:dyDescent="0.25">
      <c r="A25">
        <v>24</v>
      </c>
      <c r="B25" t="s">
        <v>9</v>
      </c>
      <c r="C25">
        <v>1</v>
      </c>
      <c r="D25">
        <f t="shared" si="0"/>
        <v>1</v>
      </c>
      <c r="E25">
        <f t="shared" si="1"/>
        <v>0</v>
      </c>
      <c r="F25">
        <f t="shared" si="2"/>
        <v>0</v>
      </c>
      <c r="G25">
        <f t="shared" si="3"/>
        <v>0</v>
      </c>
      <c r="H25">
        <f t="shared" si="4"/>
        <v>0</v>
      </c>
      <c r="I25">
        <f t="shared" si="5"/>
        <v>0</v>
      </c>
      <c r="J25">
        <f t="shared" si="6"/>
        <v>0</v>
      </c>
      <c r="K25">
        <v>680</v>
      </c>
      <c r="L25">
        <v>6.522092798170152</v>
      </c>
      <c r="M25" s="55">
        <v>6.579871605106014</v>
      </c>
      <c r="N25" s="55">
        <v>720.44682161724927</v>
      </c>
      <c r="O25" s="55">
        <v>-5.7778806935862015E-2</v>
      </c>
      <c r="P25">
        <v>40.6</v>
      </c>
      <c r="Q25">
        <v>3.7037680666076871</v>
      </c>
      <c r="R25">
        <v>38.1</v>
      </c>
      <c r="S25">
        <v>3.6402142821326553</v>
      </c>
      <c r="T25">
        <v>15.1</v>
      </c>
      <c r="U25">
        <v>2.7146947438208788</v>
      </c>
    </row>
    <row r="26" spans="1:21" x14ac:dyDescent="0.25">
      <c r="A26">
        <v>25</v>
      </c>
      <c r="B26" t="s">
        <v>9</v>
      </c>
      <c r="C26">
        <v>1</v>
      </c>
      <c r="D26">
        <f t="shared" si="0"/>
        <v>1</v>
      </c>
      <c r="E26">
        <f t="shared" si="1"/>
        <v>0</v>
      </c>
      <c r="F26">
        <f t="shared" si="2"/>
        <v>0</v>
      </c>
      <c r="G26">
        <f t="shared" si="3"/>
        <v>0</v>
      </c>
      <c r="H26">
        <f t="shared" si="4"/>
        <v>0</v>
      </c>
      <c r="I26">
        <f t="shared" si="5"/>
        <v>0</v>
      </c>
      <c r="J26">
        <f t="shared" si="6"/>
        <v>0</v>
      </c>
      <c r="K26">
        <v>700</v>
      </c>
      <c r="L26">
        <v>6.5510803350434044</v>
      </c>
      <c r="M26" s="55">
        <v>6.5585406027626334</v>
      </c>
      <c r="N26" s="55">
        <v>705.2417153926524</v>
      </c>
      <c r="O26" s="55">
        <v>-7.4602677192290301E-3</v>
      </c>
      <c r="P26">
        <v>40.5</v>
      </c>
      <c r="Q26">
        <v>3.7013019741124933</v>
      </c>
      <c r="R26">
        <v>40.1</v>
      </c>
      <c r="S26">
        <v>3.6913763343125234</v>
      </c>
      <c r="T26">
        <v>13.8</v>
      </c>
      <c r="U26">
        <v>2.6246685921631592</v>
      </c>
    </row>
    <row r="27" spans="1:21" x14ac:dyDescent="0.25">
      <c r="A27">
        <v>26</v>
      </c>
      <c r="B27" t="s">
        <v>9</v>
      </c>
      <c r="C27">
        <v>1</v>
      </c>
      <c r="D27">
        <f t="shared" si="0"/>
        <v>1</v>
      </c>
      <c r="E27">
        <f t="shared" si="1"/>
        <v>0</v>
      </c>
      <c r="F27">
        <f t="shared" si="2"/>
        <v>0</v>
      </c>
      <c r="G27">
        <f t="shared" si="3"/>
        <v>0</v>
      </c>
      <c r="H27">
        <f t="shared" si="4"/>
        <v>0</v>
      </c>
      <c r="I27">
        <f t="shared" si="5"/>
        <v>0</v>
      </c>
      <c r="J27">
        <f t="shared" si="6"/>
        <v>0</v>
      </c>
      <c r="K27">
        <v>725</v>
      </c>
      <c r="L27">
        <v>6.5861716548546747</v>
      </c>
      <c r="M27" s="55">
        <v>6.623492373538749</v>
      </c>
      <c r="N27" s="55">
        <v>752.56876427076361</v>
      </c>
      <c r="O27" s="55">
        <v>-3.7320718684074272E-2</v>
      </c>
      <c r="P27">
        <v>40.9</v>
      </c>
      <c r="Q27">
        <v>3.7111300630487558</v>
      </c>
      <c r="R27">
        <v>40</v>
      </c>
      <c r="S27">
        <v>3.6888794541139363</v>
      </c>
      <c r="T27">
        <v>14.8</v>
      </c>
      <c r="U27">
        <v>2.6946271807700692</v>
      </c>
    </row>
    <row r="28" spans="1:21" x14ac:dyDescent="0.25">
      <c r="A28">
        <v>27</v>
      </c>
      <c r="B28" t="s">
        <v>9</v>
      </c>
      <c r="C28">
        <v>1</v>
      </c>
      <c r="D28">
        <f t="shared" si="0"/>
        <v>1</v>
      </c>
      <c r="E28">
        <f t="shared" si="1"/>
        <v>0</v>
      </c>
      <c r="F28">
        <f t="shared" si="2"/>
        <v>0</v>
      </c>
      <c r="G28">
        <f t="shared" si="3"/>
        <v>0</v>
      </c>
      <c r="H28">
        <f t="shared" si="4"/>
        <v>0</v>
      </c>
      <c r="I28">
        <f t="shared" si="5"/>
        <v>0</v>
      </c>
      <c r="J28">
        <f t="shared" si="6"/>
        <v>0</v>
      </c>
      <c r="K28">
        <v>720</v>
      </c>
      <c r="L28">
        <v>6.5792512120101012</v>
      </c>
      <c r="M28" s="55">
        <v>6.6131342472528836</v>
      </c>
      <c r="N28" s="55">
        <v>744.81379478455972</v>
      </c>
      <c r="O28" s="55">
        <v>-3.3883035242782356E-2</v>
      </c>
      <c r="P28">
        <v>40.6</v>
      </c>
      <c r="Q28">
        <v>3.7037680666076871</v>
      </c>
      <c r="R28">
        <v>40.299999999999997</v>
      </c>
      <c r="S28">
        <v>3.6963514689526371</v>
      </c>
      <c r="T28">
        <v>15</v>
      </c>
      <c r="U28">
        <v>2.7080502011022101</v>
      </c>
    </row>
    <row r="29" spans="1:21" x14ac:dyDescent="0.25">
      <c r="A29">
        <v>28</v>
      </c>
      <c r="B29" t="s">
        <v>9</v>
      </c>
      <c r="C29">
        <v>1</v>
      </c>
      <c r="D29">
        <f t="shared" si="0"/>
        <v>1</v>
      </c>
      <c r="E29">
        <f t="shared" si="1"/>
        <v>0</v>
      </c>
      <c r="F29">
        <f t="shared" si="2"/>
        <v>0</v>
      </c>
      <c r="G29">
        <f t="shared" si="3"/>
        <v>0</v>
      </c>
      <c r="H29">
        <f t="shared" si="4"/>
        <v>0</v>
      </c>
      <c r="I29">
        <f t="shared" si="5"/>
        <v>0</v>
      </c>
      <c r="J29">
        <f t="shared" si="6"/>
        <v>0</v>
      </c>
      <c r="K29">
        <v>714</v>
      </c>
      <c r="L29">
        <v>6.5708829623395841</v>
      </c>
      <c r="M29" s="55">
        <v>6.6388590240630307</v>
      </c>
      <c r="N29" s="55">
        <v>764.22253586446561</v>
      </c>
      <c r="O29" s="55">
        <v>-6.7976061723446612E-2</v>
      </c>
      <c r="P29">
        <v>41.5</v>
      </c>
      <c r="Q29">
        <v>3.7256934272366524</v>
      </c>
      <c r="R29">
        <v>39.799999999999997</v>
      </c>
      <c r="S29">
        <v>3.6838669122903918</v>
      </c>
      <c r="T29">
        <v>14.1</v>
      </c>
      <c r="U29">
        <v>2.6461747973841225</v>
      </c>
    </row>
    <row r="30" spans="1:21" x14ac:dyDescent="0.25">
      <c r="A30">
        <v>29</v>
      </c>
      <c r="B30" t="s">
        <v>9</v>
      </c>
      <c r="C30">
        <v>1</v>
      </c>
      <c r="D30">
        <f t="shared" si="0"/>
        <v>1</v>
      </c>
      <c r="E30">
        <f t="shared" si="1"/>
        <v>0</v>
      </c>
      <c r="F30">
        <f t="shared" si="2"/>
        <v>0</v>
      </c>
      <c r="G30">
        <f t="shared" si="3"/>
        <v>0</v>
      </c>
      <c r="H30">
        <f t="shared" si="4"/>
        <v>0</v>
      </c>
      <c r="I30">
        <f t="shared" si="5"/>
        <v>0</v>
      </c>
      <c r="J30">
        <f t="shared" si="6"/>
        <v>0</v>
      </c>
      <c r="K30">
        <v>850</v>
      </c>
      <c r="L30">
        <v>6.7452363494843626</v>
      </c>
      <c r="M30" s="55">
        <v>6.6882143583232629</v>
      </c>
      <c r="N30" s="55">
        <v>802.8873023433905</v>
      </c>
      <c r="O30" s="55">
        <v>5.7021991161099628E-2</v>
      </c>
      <c r="P30">
        <v>41.6</v>
      </c>
      <c r="Q30">
        <v>3.7281001672672178</v>
      </c>
      <c r="R30">
        <v>40.6</v>
      </c>
      <c r="S30">
        <v>3.7037680666076871</v>
      </c>
      <c r="T30">
        <v>14.9</v>
      </c>
      <c r="U30">
        <v>2.7013612129514133</v>
      </c>
    </row>
    <row r="31" spans="1:21" x14ac:dyDescent="0.25">
      <c r="A31">
        <v>30</v>
      </c>
      <c r="B31" t="s">
        <v>9</v>
      </c>
      <c r="C31">
        <v>1</v>
      </c>
      <c r="D31">
        <f t="shared" si="0"/>
        <v>1</v>
      </c>
      <c r="E31">
        <f t="shared" si="1"/>
        <v>0</v>
      </c>
      <c r="F31">
        <f t="shared" si="2"/>
        <v>0</v>
      </c>
      <c r="G31">
        <f t="shared" si="3"/>
        <v>0</v>
      </c>
      <c r="H31">
        <f t="shared" si="4"/>
        <v>0</v>
      </c>
      <c r="I31">
        <f t="shared" si="5"/>
        <v>0</v>
      </c>
      <c r="J31">
        <f t="shared" si="6"/>
        <v>0</v>
      </c>
      <c r="K31">
        <v>1000</v>
      </c>
      <c r="L31">
        <v>6.9077552789821368</v>
      </c>
      <c r="M31" s="55">
        <v>6.8410303857489119</v>
      </c>
      <c r="N31" s="55">
        <v>935.4525152576972</v>
      </c>
      <c r="O31" s="55">
        <v>6.6724893233224947E-2</v>
      </c>
      <c r="P31">
        <v>42.6</v>
      </c>
      <c r="Q31">
        <v>3.751854253275325</v>
      </c>
      <c r="R31">
        <v>44.5</v>
      </c>
      <c r="S31">
        <v>3.7954891891721947</v>
      </c>
      <c r="T31">
        <v>15.5</v>
      </c>
      <c r="U31">
        <v>2.7408400239252009</v>
      </c>
    </row>
    <row r="32" spans="1:21" x14ac:dyDescent="0.25">
      <c r="A32">
        <v>31</v>
      </c>
      <c r="B32" t="s">
        <v>9</v>
      </c>
      <c r="C32">
        <v>1</v>
      </c>
      <c r="D32">
        <f t="shared" si="0"/>
        <v>1</v>
      </c>
      <c r="E32">
        <f t="shared" si="1"/>
        <v>0</v>
      </c>
      <c r="F32">
        <f t="shared" si="2"/>
        <v>0</v>
      </c>
      <c r="G32">
        <f t="shared" si="3"/>
        <v>0</v>
      </c>
      <c r="H32">
        <f t="shared" si="4"/>
        <v>0</v>
      </c>
      <c r="I32">
        <f t="shared" si="5"/>
        <v>0</v>
      </c>
      <c r="J32">
        <f t="shared" si="6"/>
        <v>0</v>
      </c>
      <c r="K32">
        <v>920</v>
      </c>
      <c r="L32">
        <v>6.8243736700430864</v>
      </c>
      <c r="M32" s="55">
        <v>6.848282319069785</v>
      </c>
      <c r="N32" s="55">
        <v>942.26101206711201</v>
      </c>
      <c r="O32" s="55">
        <v>-2.3908649026698647E-2</v>
      </c>
      <c r="P32">
        <v>44.1</v>
      </c>
      <c r="Q32">
        <v>3.7864597824528001</v>
      </c>
      <c r="R32">
        <v>40.9</v>
      </c>
      <c r="S32">
        <v>3.7111300630487558</v>
      </c>
      <c r="T32">
        <v>14.3</v>
      </c>
      <c r="U32">
        <v>2.6602595372658615</v>
      </c>
    </row>
    <row r="33" spans="1:21" x14ac:dyDescent="0.25">
      <c r="A33">
        <v>32</v>
      </c>
      <c r="B33" t="s">
        <v>9</v>
      </c>
      <c r="C33">
        <v>1</v>
      </c>
      <c r="D33">
        <f t="shared" si="0"/>
        <v>1</v>
      </c>
      <c r="E33">
        <f t="shared" si="1"/>
        <v>0</v>
      </c>
      <c r="F33">
        <f t="shared" si="2"/>
        <v>0</v>
      </c>
      <c r="G33">
        <f t="shared" si="3"/>
        <v>0</v>
      </c>
      <c r="H33">
        <f t="shared" si="4"/>
        <v>0</v>
      </c>
      <c r="I33">
        <f t="shared" si="5"/>
        <v>0</v>
      </c>
      <c r="J33">
        <f t="shared" si="6"/>
        <v>0</v>
      </c>
      <c r="K33">
        <v>955</v>
      </c>
      <c r="L33">
        <v>6.8617113404807304</v>
      </c>
      <c r="M33" s="55">
        <v>6.8445963477719474</v>
      </c>
      <c r="N33" s="55">
        <v>938.79425812437933</v>
      </c>
      <c r="O33" s="55">
        <v>1.7114992708783028E-2</v>
      </c>
      <c r="P33">
        <v>44</v>
      </c>
      <c r="Q33">
        <v>3.784189633918261</v>
      </c>
      <c r="R33">
        <v>41.1</v>
      </c>
      <c r="S33">
        <v>3.7160081215021892</v>
      </c>
      <c r="T33">
        <v>14.3</v>
      </c>
      <c r="U33">
        <v>2.6602595372658615</v>
      </c>
    </row>
    <row r="34" spans="1:21" x14ac:dyDescent="0.25">
      <c r="A34">
        <v>33</v>
      </c>
      <c r="B34" t="s">
        <v>9</v>
      </c>
      <c r="C34">
        <v>1</v>
      </c>
      <c r="D34">
        <f t="shared" si="0"/>
        <v>1</v>
      </c>
      <c r="E34">
        <f t="shared" si="1"/>
        <v>0</v>
      </c>
      <c r="F34">
        <f t="shared" si="2"/>
        <v>0</v>
      </c>
      <c r="G34">
        <f t="shared" si="3"/>
        <v>0</v>
      </c>
      <c r="H34">
        <f t="shared" si="4"/>
        <v>0</v>
      </c>
      <c r="I34">
        <f t="shared" si="5"/>
        <v>0</v>
      </c>
      <c r="J34">
        <f t="shared" si="6"/>
        <v>0</v>
      </c>
      <c r="K34">
        <v>925</v>
      </c>
      <c r="L34">
        <v>6.8297937375124249</v>
      </c>
      <c r="M34" s="55">
        <v>6.9592247320366454</v>
      </c>
      <c r="N34" s="55">
        <v>1052.8170254566389</v>
      </c>
      <c r="O34" s="55">
        <v>-0.12943099452422047</v>
      </c>
      <c r="P34">
        <v>45.3</v>
      </c>
      <c r="Q34">
        <v>3.8133070324889884</v>
      </c>
      <c r="R34">
        <v>41.4</v>
      </c>
      <c r="S34">
        <v>3.7232808808312687</v>
      </c>
      <c r="T34">
        <v>14.9</v>
      </c>
      <c r="U34">
        <v>2.7013612129514133</v>
      </c>
    </row>
    <row r="35" spans="1:21" x14ac:dyDescent="0.25">
      <c r="A35">
        <v>34</v>
      </c>
      <c r="B35" t="s">
        <v>9</v>
      </c>
      <c r="C35">
        <v>1</v>
      </c>
      <c r="D35">
        <f t="shared" si="0"/>
        <v>1</v>
      </c>
      <c r="E35">
        <f t="shared" si="1"/>
        <v>0</v>
      </c>
      <c r="F35">
        <f t="shared" si="2"/>
        <v>0</v>
      </c>
      <c r="G35">
        <f t="shared" si="3"/>
        <v>0</v>
      </c>
      <c r="H35">
        <f t="shared" si="4"/>
        <v>0</v>
      </c>
      <c r="I35">
        <f t="shared" si="5"/>
        <v>0</v>
      </c>
      <c r="J35">
        <f t="shared" si="6"/>
        <v>0</v>
      </c>
      <c r="K35">
        <v>975</v>
      </c>
      <c r="L35">
        <v>6.8824374709978473</v>
      </c>
      <c r="M35" s="55">
        <v>6.9792169920868119</v>
      </c>
      <c r="N35" s="55">
        <v>1074.0770268393687</v>
      </c>
      <c r="O35" s="55">
        <v>-9.6779521088964593E-2</v>
      </c>
      <c r="P35">
        <v>45.9</v>
      </c>
      <c r="Q35">
        <v>3.8264651170664994</v>
      </c>
      <c r="R35">
        <v>40.6</v>
      </c>
      <c r="S35">
        <v>3.7037680666076871</v>
      </c>
      <c r="T35">
        <v>14.7</v>
      </c>
      <c r="U35">
        <v>2.6878474937846906</v>
      </c>
    </row>
    <row r="36" spans="1:21" x14ac:dyDescent="0.25">
      <c r="A36">
        <v>35</v>
      </c>
      <c r="B36" t="s">
        <v>9</v>
      </c>
      <c r="C36">
        <v>1</v>
      </c>
      <c r="D36">
        <f t="shared" si="0"/>
        <v>1</v>
      </c>
      <c r="E36">
        <f t="shared" si="1"/>
        <v>0</v>
      </c>
      <c r="F36">
        <f t="shared" si="2"/>
        <v>0</v>
      </c>
      <c r="G36">
        <f t="shared" si="3"/>
        <v>0</v>
      </c>
      <c r="H36">
        <f t="shared" si="4"/>
        <v>0</v>
      </c>
      <c r="I36">
        <f t="shared" si="5"/>
        <v>0</v>
      </c>
      <c r="J36">
        <f t="shared" si="6"/>
        <v>0</v>
      </c>
      <c r="K36">
        <v>950</v>
      </c>
      <c r="L36">
        <v>6.8564619845945867</v>
      </c>
      <c r="M36" s="55">
        <v>6.9364559506851382</v>
      </c>
      <c r="N36" s="55">
        <v>1029.1165046766755</v>
      </c>
      <c r="O36" s="55">
        <v>-7.9993966090551538E-2</v>
      </c>
      <c r="P36">
        <v>46.5</v>
      </c>
      <c r="Q36">
        <v>3.8394523125933104</v>
      </c>
      <c r="R36">
        <v>37.9</v>
      </c>
      <c r="S36">
        <v>3.6349511120883808</v>
      </c>
      <c r="T36">
        <v>13.7</v>
      </c>
      <c r="U36">
        <v>2.6173958328340792</v>
      </c>
    </row>
    <row r="37" spans="1:21" x14ac:dyDescent="0.25">
      <c r="A37">
        <v>36</v>
      </c>
      <c r="B37" t="s">
        <v>10</v>
      </c>
      <c r="C37">
        <v>2</v>
      </c>
      <c r="D37">
        <f t="shared" si="0"/>
        <v>0</v>
      </c>
      <c r="E37">
        <f t="shared" si="1"/>
        <v>1</v>
      </c>
      <c r="F37">
        <f t="shared" si="2"/>
        <v>0</v>
      </c>
      <c r="G37">
        <f t="shared" si="3"/>
        <v>0</v>
      </c>
      <c r="H37">
        <f t="shared" si="4"/>
        <v>0</v>
      </c>
      <c r="I37">
        <f t="shared" si="5"/>
        <v>0</v>
      </c>
      <c r="J37">
        <f t="shared" si="6"/>
        <v>0</v>
      </c>
      <c r="K37">
        <v>270</v>
      </c>
      <c r="L37">
        <v>5.598421958998375</v>
      </c>
      <c r="M37" s="55">
        <v>5.5951844249378606</v>
      </c>
      <c r="N37" s="55">
        <v>269.12727929745535</v>
      </c>
      <c r="O37" s="55">
        <v>3.2375340605144132E-3</v>
      </c>
      <c r="P37">
        <v>28.7</v>
      </c>
      <c r="Q37">
        <v>3.3568971227655755</v>
      </c>
      <c r="R37">
        <v>29.2</v>
      </c>
      <c r="S37">
        <v>3.3741687092742358</v>
      </c>
      <c r="T37">
        <v>14.8</v>
      </c>
      <c r="U37">
        <v>2.6946271807700692</v>
      </c>
    </row>
    <row r="38" spans="1:21" x14ac:dyDescent="0.25">
      <c r="A38">
        <v>37</v>
      </c>
      <c r="B38" t="s">
        <v>10</v>
      </c>
      <c r="C38">
        <v>2</v>
      </c>
      <c r="D38">
        <f t="shared" si="0"/>
        <v>0</v>
      </c>
      <c r="E38">
        <f t="shared" si="1"/>
        <v>1</v>
      </c>
      <c r="F38">
        <f t="shared" si="2"/>
        <v>0</v>
      </c>
      <c r="G38">
        <f t="shared" si="3"/>
        <v>0</v>
      </c>
      <c r="H38">
        <f t="shared" si="4"/>
        <v>0</v>
      </c>
      <c r="I38">
        <f t="shared" si="5"/>
        <v>0</v>
      </c>
      <c r="J38">
        <f t="shared" si="6"/>
        <v>0</v>
      </c>
      <c r="K38">
        <v>270</v>
      </c>
      <c r="L38">
        <v>5.598421958998375</v>
      </c>
      <c r="M38" s="55">
        <v>5.6149461025396796</v>
      </c>
      <c r="N38" s="55">
        <v>274.49858402013297</v>
      </c>
      <c r="O38" s="55">
        <v>-1.6524143541304603E-2</v>
      </c>
      <c r="P38">
        <v>29.3</v>
      </c>
      <c r="Q38">
        <v>3.3775875160230218</v>
      </c>
      <c r="R38">
        <v>27.8</v>
      </c>
      <c r="S38">
        <v>3.3250360206965914</v>
      </c>
      <c r="T38">
        <v>14.5</v>
      </c>
      <c r="U38">
        <v>2.6741486494265287</v>
      </c>
    </row>
    <row r="39" spans="1:21" x14ac:dyDescent="0.25">
      <c r="A39">
        <v>38</v>
      </c>
      <c r="B39" t="s">
        <v>10</v>
      </c>
      <c r="C39">
        <v>2</v>
      </c>
      <c r="D39">
        <f t="shared" si="0"/>
        <v>0</v>
      </c>
      <c r="E39">
        <f t="shared" si="1"/>
        <v>1</v>
      </c>
      <c r="F39">
        <f t="shared" si="2"/>
        <v>0</v>
      </c>
      <c r="G39">
        <f t="shared" si="3"/>
        <v>0</v>
      </c>
      <c r="H39">
        <f t="shared" si="4"/>
        <v>0</v>
      </c>
      <c r="I39">
        <f t="shared" si="5"/>
        <v>0</v>
      </c>
      <c r="J39">
        <f t="shared" si="6"/>
        <v>0</v>
      </c>
      <c r="K39">
        <v>306</v>
      </c>
      <c r="L39">
        <v>5.7235851019523807</v>
      </c>
      <c r="M39" s="55">
        <v>5.8073431415658234</v>
      </c>
      <c r="N39" s="55">
        <v>332.73392333607882</v>
      </c>
      <c r="O39" s="55">
        <v>-8.3758039613442747E-2</v>
      </c>
      <c r="P39">
        <v>30.8</v>
      </c>
      <c r="Q39">
        <v>3.427514689979529</v>
      </c>
      <c r="R39">
        <v>28.5</v>
      </c>
      <c r="S39">
        <v>3.3499040872746049</v>
      </c>
      <c r="T39">
        <v>15.2</v>
      </c>
      <c r="U39">
        <v>2.7212954278522306</v>
      </c>
    </row>
    <row r="40" spans="1:21" x14ac:dyDescent="0.25">
      <c r="A40">
        <v>39</v>
      </c>
      <c r="B40" t="s">
        <v>10</v>
      </c>
      <c r="C40">
        <v>2</v>
      </c>
      <c r="D40">
        <f t="shared" si="0"/>
        <v>0</v>
      </c>
      <c r="E40">
        <f t="shared" si="1"/>
        <v>1</v>
      </c>
      <c r="F40">
        <f t="shared" si="2"/>
        <v>0</v>
      </c>
      <c r="G40">
        <f t="shared" si="3"/>
        <v>0</v>
      </c>
      <c r="H40">
        <f t="shared" si="4"/>
        <v>0</v>
      </c>
      <c r="I40">
        <f t="shared" si="5"/>
        <v>0</v>
      </c>
      <c r="J40">
        <f t="shared" si="6"/>
        <v>0</v>
      </c>
      <c r="K40">
        <v>540</v>
      </c>
      <c r="L40">
        <v>6.2915691395583204</v>
      </c>
      <c r="M40" s="55">
        <v>6.3001442513193382</v>
      </c>
      <c r="N40" s="55">
        <v>544.6504710085585</v>
      </c>
      <c r="O40" s="55">
        <v>-8.5751117610177729E-3</v>
      </c>
      <c r="P40">
        <v>34</v>
      </c>
      <c r="Q40">
        <v>3.5263605246161616</v>
      </c>
      <c r="R40">
        <v>31.6</v>
      </c>
      <c r="S40">
        <v>3.4531571205928664</v>
      </c>
      <c r="T40">
        <v>19.3</v>
      </c>
      <c r="U40">
        <v>2.9601050959108397</v>
      </c>
    </row>
    <row r="41" spans="1:21" x14ac:dyDescent="0.25">
      <c r="A41">
        <v>40</v>
      </c>
      <c r="B41" t="s">
        <v>10</v>
      </c>
      <c r="C41">
        <v>2</v>
      </c>
      <c r="D41">
        <f t="shared" si="0"/>
        <v>0</v>
      </c>
      <c r="E41">
        <f t="shared" si="1"/>
        <v>1</v>
      </c>
      <c r="F41">
        <f t="shared" si="2"/>
        <v>0</v>
      </c>
      <c r="G41">
        <f t="shared" si="3"/>
        <v>0</v>
      </c>
      <c r="H41">
        <f t="shared" si="4"/>
        <v>0</v>
      </c>
      <c r="I41">
        <f t="shared" si="5"/>
        <v>0</v>
      </c>
      <c r="J41">
        <f t="shared" si="6"/>
        <v>0</v>
      </c>
      <c r="K41">
        <v>800</v>
      </c>
      <c r="L41">
        <v>6.6846117276679271</v>
      </c>
      <c r="M41" s="55">
        <v>6.6423468031083424</v>
      </c>
      <c r="N41" s="55">
        <v>766.89262885147537</v>
      </c>
      <c r="O41" s="55">
        <v>4.2264924559584749E-2</v>
      </c>
      <c r="P41">
        <v>39.6</v>
      </c>
      <c r="Q41">
        <v>3.6788291182604347</v>
      </c>
      <c r="R41">
        <v>29.7</v>
      </c>
      <c r="S41">
        <v>3.3911470458086539</v>
      </c>
      <c r="T41">
        <v>16.600000000000001</v>
      </c>
      <c r="U41">
        <v>2.8094026953624978</v>
      </c>
    </row>
    <row r="42" spans="1:21" x14ac:dyDescent="0.25">
      <c r="A42">
        <v>41</v>
      </c>
      <c r="B42" t="s">
        <v>10</v>
      </c>
      <c r="C42">
        <v>2</v>
      </c>
      <c r="D42">
        <f t="shared" si="0"/>
        <v>0</v>
      </c>
      <c r="E42">
        <f t="shared" si="1"/>
        <v>1</v>
      </c>
      <c r="F42">
        <f t="shared" si="2"/>
        <v>0</v>
      </c>
      <c r="G42">
        <f t="shared" si="3"/>
        <v>0</v>
      </c>
      <c r="H42">
        <f t="shared" si="4"/>
        <v>0</v>
      </c>
      <c r="I42">
        <f t="shared" si="5"/>
        <v>0</v>
      </c>
      <c r="J42">
        <f t="shared" si="6"/>
        <v>0</v>
      </c>
      <c r="K42">
        <v>1000</v>
      </c>
      <c r="L42">
        <v>6.9077552789821368</v>
      </c>
      <c r="M42" s="55">
        <v>6.8444004426864655</v>
      </c>
      <c r="N42" s="55">
        <v>938.61036156871501</v>
      </c>
      <c r="O42" s="55">
        <v>6.3354836295671291E-2</v>
      </c>
      <c r="P42">
        <v>43.5</v>
      </c>
      <c r="Q42">
        <v>3.7727609380946383</v>
      </c>
      <c r="R42">
        <v>28.4</v>
      </c>
      <c r="S42">
        <v>3.3463891451671604</v>
      </c>
      <c r="T42">
        <v>15</v>
      </c>
      <c r="U42">
        <v>2.7080502011022101</v>
      </c>
    </row>
    <row r="43" spans="1:21" x14ac:dyDescent="0.25">
      <c r="A43">
        <v>42</v>
      </c>
      <c r="B43" t="s">
        <v>11</v>
      </c>
      <c r="C43">
        <v>3</v>
      </c>
      <c r="D43">
        <f t="shared" si="0"/>
        <v>0</v>
      </c>
      <c r="E43">
        <f t="shared" si="1"/>
        <v>0</v>
      </c>
      <c r="F43">
        <f t="shared" si="2"/>
        <v>1</v>
      </c>
      <c r="G43">
        <f t="shared" si="3"/>
        <v>0</v>
      </c>
      <c r="H43">
        <f t="shared" si="4"/>
        <v>0</v>
      </c>
      <c r="I43">
        <f t="shared" si="5"/>
        <v>0</v>
      </c>
      <c r="J43">
        <f t="shared" si="6"/>
        <v>0</v>
      </c>
      <c r="K43">
        <v>40</v>
      </c>
      <c r="L43">
        <v>3.6888794541139363</v>
      </c>
      <c r="M43" s="55">
        <v>3.6172576649198973</v>
      </c>
      <c r="N43" s="55">
        <v>37.235315968513248</v>
      </c>
      <c r="O43" s="55">
        <v>7.1621789194038943E-2</v>
      </c>
      <c r="P43">
        <v>16.2</v>
      </c>
      <c r="Q43">
        <v>2.7850112422383382</v>
      </c>
      <c r="R43">
        <v>25.6</v>
      </c>
      <c r="S43">
        <v>3.2425923514855168</v>
      </c>
      <c r="T43">
        <v>14</v>
      </c>
      <c r="U43">
        <v>2.6390573296152584</v>
      </c>
    </row>
    <row r="44" spans="1:21" x14ac:dyDescent="0.25">
      <c r="A44">
        <v>43</v>
      </c>
      <c r="B44" t="s">
        <v>11</v>
      </c>
      <c r="C44">
        <v>3</v>
      </c>
      <c r="D44">
        <f t="shared" si="0"/>
        <v>0</v>
      </c>
      <c r="E44">
        <f t="shared" si="1"/>
        <v>0</v>
      </c>
      <c r="F44">
        <f t="shared" si="2"/>
        <v>1</v>
      </c>
      <c r="G44">
        <f t="shared" si="3"/>
        <v>0</v>
      </c>
      <c r="H44">
        <f t="shared" si="4"/>
        <v>0</v>
      </c>
      <c r="I44">
        <f t="shared" si="5"/>
        <v>0</v>
      </c>
      <c r="J44">
        <f t="shared" si="6"/>
        <v>0</v>
      </c>
      <c r="K44">
        <v>69</v>
      </c>
      <c r="L44">
        <v>4.2341065045972597</v>
      </c>
      <c r="M44" s="55">
        <v>4.3098999568217611</v>
      </c>
      <c r="N44" s="55">
        <v>74.433042049753709</v>
      </c>
      <c r="O44" s="55">
        <v>-7.5793452224501401E-2</v>
      </c>
      <c r="P44">
        <v>20.3</v>
      </c>
      <c r="Q44">
        <v>3.0106208860477417</v>
      </c>
      <c r="R44">
        <v>26.1</v>
      </c>
      <c r="S44">
        <v>3.2619353143286478</v>
      </c>
      <c r="T44">
        <v>13.9</v>
      </c>
      <c r="U44">
        <v>2.631888840136646</v>
      </c>
    </row>
    <row r="45" spans="1:21" x14ac:dyDescent="0.25">
      <c r="A45">
        <v>44</v>
      </c>
      <c r="B45" t="s">
        <v>11</v>
      </c>
      <c r="C45">
        <v>3</v>
      </c>
      <c r="D45">
        <f t="shared" si="0"/>
        <v>0</v>
      </c>
      <c r="E45">
        <f t="shared" si="1"/>
        <v>0</v>
      </c>
      <c r="F45">
        <f t="shared" si="2"/>
        <v>1</v>
      </c>
      <c r="G45">
        <f t="shared" si="3"/>
        <v>0</v>
      </c>
      <c r="H45">
        <f t="shared" si="4"/>
        <v>0</v>
      </c>
      <c r="I45">
        <f t="shared" si="5"/>
        <v>0</v>
      </c>
      <c r="J45">
        <f t="shared" si="6"/>
        <v>0</v>
      </c>
      <c r="K45">
        <v>78</v>
      </c>
      <c r="L45">
        <v>4.3567088266895917</v>
      </c>
      <c r="M45" s="55">
        <v>4.4387456797495251</v>
      </c>
      <c r="N45" s="55">
        <v>84.668673408904851</v>
      </c>
      <c r="O45" s="55">
        <v>-8.2036853059933357E-2</v>
      </c>
      <c r="P45">
        <v>21.2</v>
      </c>
      <c r="Q45">
        <v>3.0540011816779669</v>
      </c>
      <c r="R45">
        <v>26.3</v>
      </c>
      <c r="S45">
        <v>3.2695689391837188</v>
      </c>
      <c r="T45">
        <v>13.7</v>
      </c>
      <c r="U45">
        <v>2.6173958328340792</v>
      </c>
    </row>
    <row r="46" spans="1:21" x14ac:dyDescent="0.25">
      <c r="A46">
        <v>45</v>
      </c>
      <c r="B46" t="s">
        <v>11</v>
      </c>
      <c r="C46">
        <v>3</v>
      </c>
      <c r="D46">
        <f t="shared" si="0"/>
        <v>0</v>
      </c>
      <c r="E46">
        <f t="shared" si="1"/>
        <v>0</v>
      </c>
      <c r="F46">
        <f t="shared" si="2"/>
        <v>1</v>
      </c>
      <c r="G46">
        <f t="shared" si="3"/>
        <v>0</v>
      </c>
      <c r="H46">
        <f t="shared" si="4"/>
        <v>0</v>
      </c>
      <c r="I46">
        <f t="shared" si="5"/>
        <v>0</v>
      </c>
      <c r="J46">
        <f t="shared" si="6"/>
        <v>0</v>
      </c>
      <c r="K46">
        <v>87</v>
      </c>
      <c r="L46">
        <v>4.4659081186545837</v>
      </c>
      <c r="M46" s="55">
        <v>4.5755979590727733</v>
      </c>
      <c r="N46" s="55">
        <v>97.086075283139508</v>
      </c>
      <c r="O46" s="55">
        <v>-0.10968984041818963</v>
      </c>
      <c r="P46">
        <v>22.2</v>
      </c>
      <c r="Q46">
        <v>3.1000922888782338</v>
      </c>
      <c r="R46">
        <v>25.3</v>
      </c>
      <c r="S46">
        <v>3.2308043957334744</v>
      </c>
      <c r="T46">
        <v>14.3</v>
      </c>
      <c r="U46">
        <v>2.6602595372658615</v>
      </c>
    </row>
    <row r="47" spans="1:21" x14ac:dyDescent="0.25">
      <c r="A47">
        <v>46</v>
      </c>
      <c r="B47" t="s">
        <v>11</v>
      </c>
      <c r="C47">
        <v>3</v>
      </c>
      <c r="D47">
        <f t="shared" si="0"/>
        <v>0</v>
      </c>
      <c r="E47">
        <f t="shared" si="1"/>
        <v>0</v>
      </c>
      <c r="F47">
        <f t="shared" si="2"/>
        <v>1</v>
      </c>
      <c r="G47">
        <f t="shared" si="3"/>
        <v>0</v>
      </c>
      <c r="H47">
        <f t="shared" si="4"/>
        <v>0</v>
      </c>
      <c r="I47">
        <f t="shared" si="5"/>
        <v>0</v>
      </c>
      <c r="J47">
        <f t="shared" si="6"/>
        <v>0</v>
      </c>
      <c r="K47">
        <v>120</v>
      </c>
      <c r="L47">
        <v>4.7874917427820458</v>
      </c>
      <c r="M47" s="55">
        <v>4.7043606991093476</v>
      </c>
      <c r="N47" s="55">
        <v>110.42766587131379</v>
      </c>
      <c r="O47" s="55">
        <v>8.3131043672698191E-2</v>
      </c>
      <c r="P47">
        <v>22.2</v>
      </c>
      <c r="Q47">
        <v>3.1000922888782338</v>
      </c>
      <c r="R47">
        <v>28</v>
      </c>
      <c r="S47">
        <v>3.3322045101752038</v>
      </c>
      <c r="T47">
        <v>16.100000000000001</v>
      </c>
      <c r="U47">
        <v>2.7788192719904172</v>
      </c>
    </row>
    <row r="48" spans="1:21" x14ac:dyDescent="0.25">
      <c r="A48">
        <v>47</v>
      </c>
      <c r="B48" t="s">
        <v>11</v>
      </c>
      <c r="C48">
        <v>3</v>
      </c>
      <c r="D48">
        <f t="shared" si="0"/>
        <v>0</v>
      </c>
      <c r="E48">
        <f t="shared" si="1"/>
        <v>0</v>
      </c>
      <c r="F48">
        <f t="shared" si="2"/>
        <v>1</v>
      </c>
      <c r="G48">
        <f t="shared" si="3"/>
        <v>0</v>
      </c>
      <c r="H48">
        <f t="shared" si="4"/>
        <v>0</v>
      </c>
      <c r="I48">
        <f t="shared" si="5"/>
        <v>0</v>
      </c>
      <c r="J48">
        <f t="shared" si="6"/>
        <v>0</v>
      </c>
      <c r="M48" s="55"/>
      <c r="N48" s="55"/>
      <c r="O48" s="55"/>
      <c r="P48">
        <v>22.8</v>
      </c>
      <c r="Q48">
        <v>3.1267605359603952</v>
      </c>
      <c r="R48">
        <v>28.4</v>
      </c>
      <c r="S48">
        <v>3.3463891451671604</v>
      </c>
      <c r="T48">
        <v>14.7</v>
      </c>
      <c r="U48">
        <v>2.6878474937846906</v>
      </c>
    </row>
    <row r="49" spans="1:21" x14ac:dyDescent="0.25">
      <c r="A49">
        <v>48</v>
      </c>
      <c r="B49" t="s">
        <v>11</v>
      </c>
      <c r="C49">
        <v>3</v>
      </c>
      <c r="D49">
        <f t="shared" si="0"/>
        <v>0</v>
      </c>
      <c r="E49">
        <f t="shared" si="1"/>
        <v>0</v>
      </c>
      <c r="F49">
        <f t="shared" si="2"/>
        <v>1</v>
      </c>
      <c r="G49">
        <f t="shared" si="3"/>
        <v>0</v>
      </c>
      <c r="H49">
        <f t="shared" si="4"/>
        <v>0</v>
      </c>
      <c r="I49">
        <f t="shared" si="5"/>
        <v>0</v>
      </c>
      <c r="J49">
        <f t="shared" si="6"/>
        <v>0</v>
      </c>
      <c r="K49">
        <v>110</v>
      </c>
      <c r="L49">
        <v>4.7004803657924166</v>
      </c>
      <c r="M49" s="55">
        <v>4.745816353457629</v>
      </c>
      <c r="N49" s="55">
        <v>115.1017308557131</v>
      </c>
      <c r="O49" s="55">
        <v>-4.5335987665212407E-2</v>
      </c>
      <c r="P49">
        <v>23.1</v>
      </c>
      <c r="Q49">
        <v>3.1398326175277478</v>
      </c>
      <c r="R49">
        <v>26.7</v>
      </c>
      <c r="S49">
        <v>3.2846635654062037</v>
      </c>
      <c r="T49">
        <v>14.7</v>
      </c>
      <c r="U49">
        <v>2.6878474937846906</v>
      </c>
    </row>
    <row r="50" spans="1:21" x14ac:dyDescent="0.25">
      <c r="A50">
        <v>49</v>
      </c>
      <c r="B50" t="s">
        <v>11</v>
      </c>
      <c r="C50">
        <v>3</v>
      </c>
      <c r="D50">
        <f t="shared" si="0"/>
        <v>0</v>
      </c>
      <c r="E50">
        <f t="shared" si="1"/>
        <v>0</v>
      </c>
      <c r="F50">
        <f t="shared" si="2"/>
        <v>1</v>
      </c>
      <c r="G50">
        <f t="shared" si="3"/>
        <v>0</v>
      </c>
      <c r="H50">
        <f t="shared" si="4"/>
        <v>0</v>
      </c>
      <c r="I50">
        <f t="shared" si="5"/>
        <v>0</v>
      </c>
      <c r="J50">
        <f t="shared" si="6"/>
        <v>0</v>
      </c>
      <c r="K50">
        <v>120</v>
      </c>
      <c r="L50">
        <v>4.7874917427820458</v>
      </c>
      <c r="M50" s="55">
        <v>4.7716414505360589</v>
      </c>
      <c r="N50" s="55">
        <v>118.11295950899004</v>
      </c>
      <c r="O50" s="55">
        <v>1.5850292245986886E-2</v>
      </c>
      <c r="P50">
        <v>23.7</v>
      </c>
      <c r="Q50">
        <v>3.1654750481410856</v>
      </c>
      <c r="R50">
        <v>25.8</v>
      </c>
      <c r="S50">
        <v>3.2503744919275719</v>
      </c>
      <c r="T50">
        <v>13.9</v>
      </c>
      <c r="U50">
        <v>2.631888840136646</v>
      </c>
    </row>
    <row r="51" spans="1:21" x14ac:dyDescent="0.25">
      <c r="A51">
        <v>50</v>
      </c>
      <c r="B51" t="s">
        <v>11</v>
      </c>
      <c r="C51">
        <v>3</v>
      </c>
      <c r="D51">
        <f t="shared" si="0"/>
        <v>0</v>
      </c>
      <c r="E51">
        <f t="shared" si="1"/>
        <v>0</v>
      </c>
      <c r="F51">
        <f t="shared" si="2"/>
        <v>1</v>
      </c>
      <c r="G51">
        <f t="shared" si="3"/>
        <v>0</v>
      </c>
      <c r="H51">
        <f t="shared" si="4"/>
        <v>0</v>
      </c>
      <c r="I51">
        <f t="shared" si="5"/>
        <v>0</v>
      </c>
      <c r="J51">
        <f t="shared" si="6"/>
        <v>0</v>
      </c>
      <c r="K51">
        <v>150</v>
      </c>
      <c r="L51">
        <v>5.0106352940962555</v>
      </c>
      <c r="M51" s="55">
        <v>4.8827847148599997</v>
      </c>
      <c r="N51" s="55">
        <v>131.99772859966188</v>
      </c>
      <c r="O51" s="55">
        <v>0.12785057923625587</v>
      </c>
      <c r="P51">
        <v>24.7</v>
      </c>
      <c r="Q51">
        <v>3.2068032436339315</v>
      </c>
      <c r="R51">
        <v>23.5</v>
      </c>
      <c r="S51">
        <v>3.1570004211501135</v>
      </c>
      <c r="T51">
        <v>15.2</v>
      </c>
      <c r="U51">
        <v>2.7212954278522306</v>
      </c>
    </row>
    <row r="52" spans="1:21" x14ac:dyDescent="0.25">
      <c r="A52">
        <v>51</v>
      </c>
      <c r="B52" t="s">
        <v>11</v>
      </c>
      <c r="C52">
        <v>3</v>
      </c>
      <c r="D52">
        <f t="shared" si="0"/>
        <v>0</v>
      </c>
      <c r="E52">
        <f t="shared" si="1"/>
        <v>0</v>
      </c>
      <c r="F52">
        <f t="shared" si="2"/>
        <v>1</v>
      </c>
      <c r="G52">
        <f t="shared" si="3"/>
        <v>0</v>
      </c>
      <c r="H52">
        <f t="shared" si="4"/>
        <v>0</v>
      </c>
      <c r="I52">
        <f t="shared" si="5"/>
        <v>0</v>
      </c>
      <c r="J52">
        <f t="shared" si="6"/>
        <v>0</v>
      </c>
      <c r="K52">
        <v>145</v>
      </c>
      <c r="L52">
        <v>4.9767337424205742</v>
      </c>
      <c r="M52" s="55">
        <v>4.9102613405090398</v>
      </c>
      <c r="N52" s="55">
        <v>135.67486711448493</v>
      </c>
      <c r="O52" s="55">
        <v>6.6472401911534362E-2</v>
      </c>
      <c r="P52">
        <v>24.3</v>
      </c>
      <c r="Q52">
        <v>3.1904763503465028</v>
      </c>
      <c r="R52">
        <v>27.3</v>
      </c>
      <c r="S52">
        <v>3.3068867021909143</v>
      </c>
      <c r="T52">
        <v>14.6</v>
      </c>
      <c r="U52">
        <v>2.6810215287142909</v>
      </c>
    </row>
    <row r="53" spans="1:21" x14ac:dyDescent="0.25">
      <c r="A53">
        <v>52</v>
      </c>
      <c r="B53" t="s">
        <v>11</v>
      </c>
      <c r="C53">
        <v>3</v>
      </c>
      <c r="D53">
        <f t="shared" si="0"/>
        <v>0</v>
      </c>
      <c r="E53">
        <f t="shared" si="1"/>
        <v>0</v>
      </c>
      <c r="F53">
        <f t="shared" si="2"/>
        <v>1</v>
      </c>
      <c r="G53">
        <f t="shared" si="3"/>
        <v>0</v>
      </c>
      <c r="H53">
        <f t="shared" si="4"/>
        <v>0</v>
      </c>
      <c r="I53">
        <f t="shared" si="5"/>
        <v>0</v>
      </c>
      <c r="J53">
        <f t="shared" si="6"/>
        <v>0</v>
      </c>
      <c r="K53">
        <v>160</v>
      </c>
      <c r="L53">
        <v>5.0751738152338266</v>
      </c>
      <c r="M53" s="55">
        <v>5.0620796284226177</v>
      </c>
      <c r="N53" s="55">
        <v>157.91858705461851</v>
      </c>
      <c r="O53" s="55">
        <v>1.3094186811208886E-2</v>
      </c>
      <c r="P53">
        <v>25.3</v>
      </c>
      <c r="Q53">
        <v>3.2308043957334744</v>
      </c>
      <c r="R53">
        <v>27.8</v>
      </c>
      <c r="S53">
        <v>3.3250360206965914</v>
      </c>
      <c r="T53">
        <v>15.1</v>
      </c>
      <c r="U53">
        <v>2.7146947438208788</v>
      </c>
    </row>
    <row r="54" spans="1:21" x14ac:dyDescent="0.25">
      <c r="A54">
        <v>53</v>
      </c>
      <c r="B54" t="s">
        <v>11</v>
      </c>
      <c r="C54">
        <v>3</v>
      </c>
      <c r="D54">
        <f t="shared" si="0"/>
        <v>0</v>
      </c>
      <c r="E54">
        <f t="shared" si="1"/>
        <v>0</v>
      </c>
      <c r="F54">
        <f t="shared" si="2"/>
        <v>1</v>
      </c>
      <c r="G54">
        <f t="shared" si="3"/>
        <v>0</v>
      </c>
      <c r="H54">
        <f t="shared" si="4"/>
        <v>0</v>
      </c>
      <c r="I54">
        <f t="shared" si="5"/>
        <v>0</v>
      </c>
      <c r="J54">
        <f t="shared" si="6"/>
        <v>0</v>
      </c>
      <c r="K54">
        <v>140</v>
      </c>
      <c r="L54">
        <v>4.9416424226093039</v>
      </c>
      <c r="M54" s="55">
        <v>4.9203438470671923</v>
      </c>
      <c r="N54" s="55">
        <v>137.04972923310385</v>
      </c>
      <c r="O54" s="55">
        <v>2.1298575542111564E-2</v>
      </c>
      <c r="P54">
        <v>25</v>
      </c>
      <c r="Q54">
        <v>3.2188758248682006</v>
      </c>
      <c r="R54">
        <v>26.2</v>
      </c>
      <c r="S54">
        <v>3.2657594107670511</v>
      </c>
      <c r="T54">
        <v>13.3</v>
      </c>
      <c r="U54">
        <v>2.5877640352277083</v>
      </c>
    </row>
    <row r="55" spans="1:21" x14ac:dyDescent="0.25">
      <c r="A55">
        <v>54</v>
      </c>
      <c r="B55" t="s">
        <v>11</v>
      </c>
      <c r="C55">
        <v>3</v>
      </c>
      <c r="D55">
        <f t="shared" si="0"/>
        <v>0</v>
      </c>
      <c r="E55">
        <f t="shared" si="1"/>
        <v>0</v>
      </c>
      <c r="F55">
        <f t="shared" si="2"/>
        <v>1</v>
      </c>
      <c r="G55">
        <f t="shared" si="3"/>
        <v>0</v>
      </c>
      <c r="H55">
        <f t="shared" si="4"/>
        <v>0</v>
      </c>
      <c r="I55">
        <f t="shared" si="5"/>
        <v>0</v>
      </c>
      <c r="J55">
        <f t="shared" si="6"/>
        <v>0</v>
      </c>
      <c r="K55">
        <v>160</v>
      </c>
      <c r="L55">
        <v>5.0751738152338266</v>
      </c>
      <c r="M55" s="55">
        <v>4.9754172294404881</v>
      </c>
      <c r="N55" s="55">
        <v>144.80923122022836</v>
      </c>
      <c r="O55" s="55">
        <v>9.9756585793338459E-2</v>
      </c>
      <c r="P55">
        <v>25</v>
      </c>
      <c r="Q55">
        <v>3.2188758248682006</v>
      </c>
      <c r="R55">
        <v>25.6</v>
      </c>
      <c r="S55">
        <v>3.2425923514855168</v>
      </c>
      <c r="T55">
        <v>15.2</v>
      </c>
      <c r="U55">
        <v>2.7212954278522306</v>
      </c>
    </row>
    <row r="56" spans="1:21" x14ac:dyDescent="0.25">
      <c r="A56">
        <v>55</v>
      </c>
      <c r="B56" t="s">
        <v>11</v>
      </c>
      <c r="C56">
        <v>3</v>
      </c>
      <c r="D56">
        <f t="shared" si="0"/>
        <v>0</v>
      </c>
      <c r="E56">
        <f t="shared" si="1"/>
        <v>0</v>
      </c>
      <c r="F56">
        <f t="shared" si="2"/>
        <v>1</v>
      </c>
      <c r="G56">
        <f t="shared" si="3"/>
        <v>0</v>
      </c>
      <c r="H56">
        <f t="shared" si="4"/>
        <v>0</v>
      </c>
      <c r="I56">
        <f t="shared" si="5"/>
        <v>0</v>
      </c>
      <c r="J56">
        <f t="shared" si="6"/>
        <v>0</v>
      </c>
      <c r="K56">
        <v>169</v>
      </c>
      <c r="L56">
        <v>5.1298987149230735</v>
      </c>
      <c r="M56" s="55">
        <v>5.2431341799913156</v>
      </c>
      <c r="N56" s="55">
        <v>189.26235609560459</v>
      </c>
      <c r="O56" s="55">
        <v>-0.11323546506824211</v>
      </c>
      <c r="P56">
        <v>27.2</v>
      </c>
      <c r="Q56">
        <v>3.3032169733019514</v>
      </c>
      <c r="R56">
        <v>27.7</v>
      </c>
      <c r="S56">
        <v>3.3214324131932926</v>
      </c>
      <c r="T56">
        <v>14.1</v>
      </c>
      <c r="U56">
        <v>2.6461747973841225</v>
      </c>
    </row>
    <row r="57" spans="1:21" x14ac:dyDescent="0.25">
      <c r="A57">
        <v>56</v>
      </c>
      <c r="B57" t="s">
        <v>11</v>
      </c>
      <c r="C57">
        <v>3</v>
      </c>
      <c r="D57">
        <f t="shared" si="0"/>
        <v>0</v>
      </c>
      <c r="E57">
        <f t="shared" si="1"/>
        <v>0</v>
      </c>
      <c r="F57">
        <f t="shared" si="2"/>
        <v>1</v>
      </c>
      <c r="G57">
        <f t="shared" si="3"/>
        <v>0</v>
      </c>
      <c r="H57">
        <f t="shared" si="4"/>
        <v>0</v>
      </c>
      <c r="I57">
        <f t="shared" si="5"/>
        <v>0</v>
      </c>
      <c r="J57">
        <f t="shared" si="6"/>
        <v>0</v>
      </c>
      <c r="K57">
        <v>161</v>
      </c>
      <c r="L57">
        <v>5.0814043649844631</v>
      </c>
      <c r="M57" s="55">
        <v>5.1239174742447808</v>
      </c>
      <c r="N57" s="55">
        <v>167.99218731504217</v>
      </c>
      <c r="O57" s="55">
        <v>-4.2513109260317705E-2</v>
      </c>
      <c r="P57">
        <v>26.7</v>
      </c>
      <c r="Q57">
        <v>3.2846635654062037</v>
      </c>
      <c r="R57">
        <v>25.9</v>
      </c>
      <c r="S57">
        <v>3.2542429687054919</v>
      </c>
      <c r="T57">
        <v>13.6</v>
      </c>
      <c r="U57">
        <v>2.6100697927420065</v>
      </c>
    </row>
    <row r="58" spans="1:21" x14ac:dyDescent="0.25">
      <c r="A58">
        <v>57</v>
      </c>
      <c r="B58" t="s">
        <v>11</v>
      </c>
      <c r="C58">
        <v>3</v>
      </c>
      <c r="D58">
        <f t="shared" si="0"/>
        <v>0</v>
      </c>
      <c r="E58">
        <f t="shared" si="1"/>
        <v>0</v>
      </c>
      <c r="F58">
        <f t="shared" si="2"/>
        <v>1</v>
      </c>
      <c r="G58">
        <f t="shared" si="3"/>
        <v>0</v>
      </c>
      <c r="H58">
        <f t="shared" si="4"/>
        <v>0</v>
      </c>
      <c r="I58">
        <f t="shared" si="5"/>
        <v>0</v>
      </c>
      <c r="J58">
        <f t="shared" si="6"/>
        <v>0</v>
      </c>
      <c r="K58">
        <v>200</v>
      </c>
      <c r="L58">
        <v>5.2983173665480363</v>
      </c>
      <c r="M58" s="55">
        <v>5.2422593753664408</v>
      </c>
      <c r="N58" s="55">
        <v>189.09686090970868</v>
      </c>
      <c r="O58" s="55">
        <v>5.605799118159549E-2</v>
      </c>
      <c r="P58">
        <v>26.8</v>
      </c>
      <c r="Q58">
        <v>3.2884018875168111</v>
      </c>
      <c r="R58">
        <v>27.6</v>
      </c>
      <c r="S58">
        <v>3.3178157727231046</v>
      </c>
      <c r="T58">
        <v>15.4</v>
      </c>
      <c r="U58">
        <v>2.7343675094195836</v>
      </c>
    </row>
    <row r="59" spans="1:21" x14ac:dyDescent="0.25">
      <c r="A59">
        <v>58</v>
      </c>
      <c r="B59" t="s">
        <v>11</v>
      </c>
      <c r="C59">
        <v>3</v>
      </c>
      <c r="D59">
        <f t="shared" si="0"/>
        <v>0</v>
      </c>
      <c r="E59">
        <f t="shared" si="1"/>
        <v>0</v>
      </c>
      <c r="F59">
        <f t="shared" si="2"/>
        <v>1</v>
      </c>
      <c r="G59">
        <f t="shared" si="3"/>
        <v>0</v>
      </c>
      <c r="H59">
        <f t="shared" si="4"/>
        <v>0</v>
      </c>
      <c r="I59">
        <f t="shared" si="5"/>
        <v>0</v>
      </c>
      <c r="J59">
        <f t="shared" si="6"/>
        <v>0</v>
      </c>
      <c r="K59">
        <v>180</v>
      </c>
      <c r="L59">
        <v>5.1929568508902104</v>
      </c>
      <c r="M59" s="55">
        <v>5.2596393700744777</v>
      </c>
      <c r="N59" s="55">
        <v>192.41208922635869</v>
      </c>
      <c r="O59" s="55">
        <v>-6.6682519184267264E-2</v>
      </c>
      <c r="P59">
        <v>27.9</v>
      </c>
      <c r="Q59">
        <v>3.3286266888273199</v>
      </c>
      <c r="R59">
        <v>25.4</v>
      </c>
      <c r="S59">
        <v>3.2347491740244907</v>
      </c>
      <c r="T59">
        <v>14</v>
      </c>
      <c r="U59">
        <v>2.6390573296152584</v>
      </c>
    </row>
    <row r="60" spans="1:21" x14ac:dyDescent="0.25">
      <c r="A60">
        <v>59</v>
      </c>
      <c r="B60" t="s">
        <v>11</v>
      </c>
      <c r="C60">
        <v>3</v>
      </c>
      <c r="D60">
        <f t="shared" si="0"/>
        <v>0</v>
      </c>
      <c r="E60">
        <f t="shared" si="1"/>
        <v>0</v>
      </c>
      <c r="F60">
        <f t="shared" si="2"/>
        <v>1</v>
      </c>
      <c r="G60">
        <f t="shared" si="3"/>
        <v>0</v>
      </c>
      <c r="H60">
        <f t="shared" si="4"/>
        <v>0</v>
      </c>
      <c r="I60">
        <f t="shared" si="5"/>
        <v>0</v>
      </c>
      <c r="J60">
        <f t="shared" si="6"/>
        <v>0</v>
      </c>
      <c r="K60">
        <v>290</v>
      </c>
      <c r="L60">
        <v>5.6698809229805196</v>
      </c>
      <c r="M60" s="55">
        <v>5.5654601030620299</v>
      </c>
      <c r="N60" s="55">
        <v>261.24537585923542</v>
      </c>
      <c r="O60" s="55">
        <v>0.10442081991848973</v>
      </c>
      <c r="P60">
        <v>29.2</v>
      </c>
      <c r="Q60">
        <v>3.3741687092742358</v>
      </c>
      <c r="R60">
        <v>30.4</v>
      </c>
      <c r="S60">
        <v>3.414442608412176</v>
      </c>
      <c r="T60">
        <v>15.4</v>
      </c>
      <c r="U60">
        <v>2.7343675094195836</v>
      </c>
    </row>
    <row r="61" spans="1:21" x14ac:dyDescent="0.25">
      <c r="A61">
        <v>60</v>
      </c>
      <c r="B61" t="s">
        <v>11</v>
      </c>
      <c r="C61">
        <v>3</v>
      </c>
      <c r="D61">
        <f t="shared" si="0"/>
        <v>0</v>
      </c>
      <c r="E61">
        <f t="shared" si="1"/>
        <v>0</v>
      </c>
      <c r="F61">
        <f t="shared" si="2"/>
        <v>1</v>
      </c>
      <c r="G61">
        <f t="shared" si="3"/>
        <v>0</v>
      </c>
      <c r="H61">
        <f t="shared" si="4"/>
        <v>0</v>
      </c>
      <c r="I61">
        <f t="shared" si="5"/>
        <v>0</v>
      </c>
      <c r="J61">
        <f t="shared" si="6"/>
        <v>0</v>
      </c>
      <c r="K61">
        <v>272</v>
      </c>
      <c r="L61">
        <v>5.6058020662959978</v>
      </c>
      <c r="M61" s="55">
        <v>5.6603293869375353</v>
      </c>
      <c r="N61" s="55">
        <v>287.24324114695804</v>
      </c>
      <c r="O61" s="55">
        <v>-5.4527320641537536E-2</v>
      </c>
      <c r="P61">
        <v>30.6</v>
      </c>
      <c r="Q61">
        <v>3.4210000089583352</v>
      </c>
      <c r="R61">
        <v>28</v>
      </c>
      <c r="S61">
        <v>3.3322045101752038</v>
      </c>
      <c r="T61">
        <v>15.6</v>
      </c>
      <c r="U61">
        <v>2.7472709142554912</v>
      </c>
    </row>
    <row r="62" spans="1:21" x14ac:dyDescent="0.25">
      <c r="A62">
        <v>61</v>
      </c>
      <c r="B62" t="s">
        <v>11</v>
      </c>
      <c r="C62">
        <v>3</v>
      </c>
      <c r="D62">
        <f t="shared" si="0"/>
        <v>0</v>
      </c>
      <c r="E62">
        <f t="shared" si="1"/>
        <v>0</v>
      </c>
      <c r="F62">
        <f t="shared" si="2"/>
        <v>1</v>
      </c>
      <c r="G62">
        <f t="shared" si="3"/>
        <v>0</v>
      </c>
      <c r="H62">
        <f t="shared" si="4"/>
        <v>0</v>
      </c>
      <c r="I62">
        <f t="shared" si="5"/>
        <v>0</v>
      </c>
      <c r="J62">
        <f t="shared" si="6"/>
        <v>0</v>
      </c>
      <c r="K62">
        <v>390</v>
      </c>
      <c r="L62">
        <v>5.9661467391236922</v>
      </c>
      <c r="M62" s="55">
        <v>6.0358864571087132</v>
      </c>
      <c r="N62" s="55">
        <v>418.16933456611019</v>
      </c>
      <c r="O62" s="55">
        <v>-6.9739717985020988E-2</v>
      </c>
      <c r="P62">
        <v>35</v>
      </c>
      <c r="Q62">
        <v>3.5553480614894135</v>
      </c>
      <c r="R62">
        <v>27.1</v>
      </c>
      <c r="S62">
        <v>3.2995337278856551</v>
      </c>
      <c r="T62">
        <v>15.3</v>
      </c>
      <c r="U62">
        <v>2.7278528283983898</v>
      </c>
    </row>
    <row r="63" spans="1:21" x14ac:dyDescent="0.25">
      <c r="A63">
        <v>62</v>
      </c>
      <c r="B63" t="s">
        <v>12</v>
      </c>
      <c r="C63">
        <v>4</v>
      </c>
      <c r="D63">
        <f t="shared" si="0"/>
        <v>0</v>
      </c>
      <c r="E63">
        <f t="shared" si="1"/>
        <v>0</v>
      </c>
      <c r="F63">
        <f t="shared" si="2"/>
        <v>0</v>
      </c>
      <c r="G63">
        <f t="shared" si="3"/>
        <v>1</v>
      </c>
      <c r="H63">
        <f t="shared" si="4"/>
        <v>0</v>
      </c>
      <c r="I63">
        <f t="shared" si="5"/>
        <v>0</v>
      </c>
      <c r="J63">
        <f t="shared" si="6"/>
        <v>0</v>
      </c>
      <c r="K63">
        <v>55</v>
      </c>
      <c r="L63">
        <v>4.0073331852324712</v>
      </c>
      <c r="M63" s="55">
        <v>4.0162238087125068</v>
      </c>
      <c r="N63" s="55">
        <v>55.491164435169367</v>
      </c>
      <c r="O63" s="55">
        <v>-8.8906234800356643E-3</v>
      </c>
      <c r="P63">
        <v>16.5</v>
      </c>
      <c r="Q63">
        <v>2.8033603809065348</v>
      </c>
      <c r="R63">
        <v>41.5</v>
      </c>
      <c r="S63">
        <v>3.7256934272366524</v>
      </c>
      <c r="T63">
        <v>14.1</v>
      </c>
      <c r="U63">
        <v>2.6461747973841225</v>
      </c>
    </row>
    <row r="64" spans="1:21" x14ac:dyDescent="0.25">
      <c r="A64">
        <v>63</v>
      </c>
      <c r="B64" t="s">
        <v>12</v>
      </c>
      <c r="C64">
        <v>4</v>
      </c>
      <c r="D64">
        <f t="shared" si="0"/>
        <v>0</v>
      </c>
      <c r="E64">
        <f t="shared" si="1"/>
        <v>0</v>
      </c>
      <c r="F64">
        <f t="shared" si="2"/>
        <v>0</v>
      </c>
      <c r="G64">
        <f t="shared" si="3"/>
        <v>1</v>
      </c>
      <c r="H64">
        <f t="shared" si="4"/>
        <v>0</v>
      </c>
      <c r="I64">
        <f t="shared" si="5"/>
        <v>0</v>
      </c>
      <c r="J64">
        <f t="shared" si="6"/>
        <v>0</v>
      </c>
      <c r="K64">
        <v>60</v>
      </c>
      <c r="L64">
        <v>4.0943445622221004</v>
      </c>
      <c r="M64" s="55">
        <v>4.0853086777982526</v>
      </c>
      <c r="N64" s="55">
        <v>59.46028898987705</v>
      </c>
      <c r="O64" s="55">
        <v>9.0358844238478397E-3</v>
      </c>
      <c r="P64">
        <v>17.399999999999999</v>
      </c>
      <c r="Q64">
        <v>2.8564702062204832</v>
      </c>
      <c r="R64">
        <v>37.799999999999997</v>
      </c>
      <c r="S64">
        <v>3.6323091026255421</v>
      </c>
      <c r="T64">
        <v>13.3</v>
      </c>
      <c r="U64">
        <v>2.5877640352277083</v>
      </c>
    </row>
    <row r="65" spans="1:21" x14ac:dyDescent="0.25">
      <c r="A65">
        <v>64</v>
      </c>
      <c r="B65" t="s">
        <v>12</v>
      </c>
      <c r="C65">
        <v>4</v>
      </c>
      <c r="D65">
        <f t="shared" si="0"/>
        <v>0</v>
      </c>
      <c r="E65">
        <f t="shared" si="1"/>
        <v>0</v>
      </c>
      <c r="F65">
        <f t="shared" si="2"/>
        <v>0</v>
      </c>
      <c r="G65">
        <f t="shared" si="3"/>
        <v>1</v>
      </c>
      <c r="H65">
        <f t="shared" si="4"/>
        <v>0</v>
      </c>
      <c r="I65">
        <f t="shared" si="5"/>
        <v>0</v>
      </c>
      <c r="J65">
        <f t="shared" si="6"/>
        <v>0</v>
      </c>
      <c r="K65">
        <v>90</v>
      </c>
      <c r="L65">
        <v>4.499809670330265</v>
      </c>
      <c r="M65" s="55">
        <v>4.4777919915592435</v>
      </c>
      <c r="N65" s="55">
        <v>88.040064700706282</v>
      </c>
      <c r="O65" s="55">
        <v>2.2017678771021565E-2</v>
      </c>
      <c r="P65">
        <v>19.8</v>
      </c>
      <c r="Q65">
        <v>2.9856819377004897</v>
      </c>
      <c r="R65">
        <v>37.4</v>
      </c>
      <c r="S65">
        <v>3.6216707044204863</v>
      </c>
      <c r="T65">
        <v>13.5</v>
      </c>
      <c r="U65">
        <v>2.6026896854443837</v>
      </c>
    </row>
    <row r="66" spans="1:21" x14ac:dyDescent="0.25">
      <c r="A66">
        <v>65</v>
      </c>
      <c r="B66" t="s">
        <v>12</v>
      </c>
      <c r="C66">
        <v>4</v>
      </c>
      <c r="D66">
        <f t="shared" si="0"/>
        <v>0</v>
      </c>
      <c r="E66">
        <f t="shared" si="1"/>
        <v>0</v>
      </c>
      <c r="F66">
        <f t="shared" si="2"/>
        <v>0</v>
      </c>
      <c r="G66">
        <f t="shared" si="3"/>
        <v>1</v>
      </c>
      <c r="H66">
        <f t="shared" si="4"/>
        <v>0</v>
      </c>
      <c r="I66">
        <f t="shared" si="5"/>
        <v>0</v>
      </c>
      <c r="J66">
        <f t="shared" si="6"/>
        <v>0</v>
      </c>
      <c r="K66">
        <v>120</v>
      </c>
      <c r="L66">
        <v>4.7874917427820458</v>
      </c>
      <c r="M66" s="55">
        <v>4.7409541122236654</v>
      </c>
      <c r="N66" s="55">
        <v>114.54343685380765</v>
      </c>
      <c r="O66" s="55">
        <v>4.6537630558380449E-2</v>
      </c>
      <c r="P66">
        <v>21.3</v>
      </c>
      <c r="Q66">
        <v>3.0587070727153796</v>
      </c>
      <c r="R66">
        <v>39.4</v>
      </c>
      <c r="S66">
        <v>3.673765816303888</v>
      </c>
      <c r="T66">
        <v>13.7</v>
      </c>
      <c r="U66">
        <v>2.6173958328340792</v>
      </c>
    </row>
    <row r="67" spans="1:21" x14ac:dyDescent="0.25">
      <c r="A67">
        <v>66</v>
      </c>
      <c r="B67" t="s">
        <v>12</v>
      </c>
      <c r="C67">
        <v>4</v>
      </c>
      <c r="D67">
        <f t="shared" ref="D67:D130" si="7">IF(TEXT(C67,"0") = "1", 1, 0)</f>
        <v>0</v>
      </c>
      <c r="E67">
        <f t="shared" ref="E67:E130" si="8">IF(TEXT(C67,"0") = "2", 1, 0)</f>
        <v>0</v>
      </c>
      <c r="F67">
        <f t="shared" ref="F67:F130" si="9">IF(TEXT(C67,"0") = "3", 1, 0)</f>
        <v>0</v>
      </c>
      <c r="G67">
        <f t="shared" ref="G67:G130" si="10">IF(TEXT(C67,"0") = "4", 1, 0)</f>
        <v>1</v>
      </c>
      <c r="H67">
        <f t="shared" ref="H67:H130" si="11">IF(TEXT(C67,"0") = "5", 1, 0)</f>
        <v>0</v>
      </c>
      <c r="I67">
        <f t="shared" ref="I67:I130" si="12">IF(TEXT(C67,"0") = "6", 1, 0)</f>
        <v>0</v>
      </c>
      <c r="J67">
        <f t="shared" ref="J67:J130" si="13">IF(TEXT(C67,"0") = "7", 1, 0)</f>
        <v>0</v>
      </c>
      <c r="K67">
        <v>150</v>
      </c>
      <c r="L67">
        <v>5.0106352940962555</v>
      </c>
      <c r="M67" s="55">
        <v>4.9355871839415322</v>
      </c>
      <c r="N67" s="55">
        <v>139.15482802793042</v>
      </c>
      <c r="O67" s="55">
        <v>7.5048110154723346E-2</v>
      </c>
      <c r="P67">
        <v>22.4</v>
      </c>
      <c r="Q67">
        <v>3.1090609588609941</v>
      </c>
      <c r="R67">
        <v>39.700000000000003</v>
      </c>
      <c r="S67">
        <v>3.6813511876931448</v>
      </c>
      <c r="T67">
        <v>14.7</v>
      </c>
      <c r="U67">
        <v>2.6878474937846906</v>
      </c>
    </row>
    <row r="68" spans="1:21" x14ac:dyDescent="0.25">
      <c r="A68">
        <v>67</v>
      </c>
      <c r="B68" t="s">
        <v>12</v>
      </c>
      <c r="C68">
        <v>4</v>
      </c>
      <c r="D68">
        <f t="shared" si="7"/>
        <v>0</v>
      </c>
      <c r="E68">
        <f t="shared" si="8"/>
        <v>0</v>
      </c>
      <c r="F68">
        <f t="shared" si="9"/>
        <v>0</v>
      </c>
      <c r="G68">
        <f t="shared" si="10"/>
        <v>1</v>
      </c>
      <c r="H68">
        <f t="shared" si="11"/>
        <v>0</v>
      </c>
      <c r="I68">
        <f t="shared" si="12"/>
        <v>0</v>
      </c>
      <c r="J68">
        <f t="shared" si="13"/>
        <v>0</v>
      </c>
      <c r="K68">
        <v>140</v>
      </c>
      <c r="L68">
        <v>4.9416424226093039</v>
      </c>
      <c r="M68" s="55">
        <v>4.9740655475790607</v>
      </c>
      <c r="N68" s="55">
        <v>144.61362743584579</v>
      </c>
      <c r="O68" s="55">
        <v>-3.2423124969756856E-2</v>
      </c>
      <c r="P68">
        <v>23.2</v>
      </c>
      <c r="Q68">
        <v>3.1441522786722644</v>
      </c>
      <c r="R68">
        <v>36.799999999999997</v>
      </c>
      <c r="S68">
        <v>3.6054978451748854</v>
      </c>
      <c r="T68">
        <v>14.2</v>
      </c>
      <c r="U68">
        <v>2.653241964607215</v>
      </c>
    </row>
    <row r="69" spans="1:21" x14ac:dyDescent="0.25">
      <c r="A69">
        <v>68</v>
      </c>
      <c r="B69" t="s">
        <v>12</v>
      </c>
      <c r="C69">
        <v>4</v>
      </c>
      <c r="D69">
        <f t="shared" si="7"/>
        <v>0</v>
      </c>
      <c r="E69">
        <f t="shared" si="8"/>
        <v>0</v>
      </c>
      <c r="F69">
        <f t="shared" si="9"/>
        <v>0</v>
      </c>
      <c r="G69">
        <f t="shared" si="10"/>
        <v>1</v>
      </c>
      <c r="H69">
        <f t="shared" si="11"/>
        <v>0</v>
      </c>
      <c r="I69">
        <f t="shared" si="12"/>
        <v>0</v>
      </c>
      <c r="J69">
        <f t="shared" si="13"/>
        <v>0</v>
      </c>
      <c r="K69">
        <v>170</v>
      </c>
      <c r="L69">
        <v>5.1357984370502621</v>
      </c>
      <c r="M69" s="55">
        <v>5.0550008135659326</v>
      </c>
      <c r="N69" s="55">
        <v>156.80465791504406</v>
      </c>
      <c r="O69" s="55">
        <v>8.0797623484329506E-2</v>
      </c>
      <c r="P69">
        <v>23.2</v>
      </c>
      <c r="Q69">
        <v>3.1441522786722644</v>
      </c>
      <c r="R69">
        <v>40.5</v>
      </c>
      <c r="S69">
        <v>3.7013019741124933</v>
      </c>
      <c r="T69">
        <v>14.7</v>
      </c>
      <c r="U69">
        <v>2.6878474937846906</v>
      </c>
    </row>
    <row r="70" spans="1:21" x14ac:dyDescent="0.25">
      <c r="A70">
        <v>69</v>
      </c>
      <c r="B70" t="s">
        <v>12</v>
      </c>
      <c r="C70">
        <v>4</v>
      </c>
      <c r="D70">
        <f t="shared" si="7"/>
        <v>0</v>
      </c>
      <c r="E70">
        <f t="shared" si="8"/>
        <v>0</v>
      </c>
      <c r="F70">
        <f t="shared" si="9"/>
        <v>0</v>
      </c>
      <c r="G70">
        <f t="shared" si="10"/>
        <v>1</v>
      </c>
      <c r="H70">
        <f t="shared" si="11"/>
        <v>0</v>
      </c>
      <c r="I70">
        <f t="shared" si="12"/>
        <v>0</v>
      </c>
      <c r="J70">
        <f t="shared" si="13"/>
        <v>0</v>
      </c>
      <c r="K70">
        <v>145</v>
      </c>
      <c r="L70">
        <v>4.9767337424205742</v>
      </c>
      <c r="M70" s="55">
        <v>5.1081095201330005</v>
      </c>
      <c r="N70" s="55">
        <v>165.35745426262505</v>
      </c>
      <c r="O70" s="55">
        <v>-0.13137577771242626</v>
      </c>
      <c r="P70">
        <v>24.1</v>
      </c>
      <c r="Q70">
        <v>3.1822118404966093</v>
      </c>
      <c r="R70">
        <v>40.4</v>
      </c>
      <c r="S70">
        <v>3.6988297849671046</v>
      </c>
      <c r="T70">
        <v>13.1</v>
      </c>
      <c r="U70">
        <v>2.5726122302071057</v>
      </c>
    </row>
    <row r="71" spans="1:21" x14ac:dyDescent="0.25">
      <c r="A71">
        <v>70</v>
      </c>
      <c r="B71" t="s">
        <v>12</v>
      </c>
      <c r="C71">
        <v>4</v>
      </c>
      <c r="D71">
        <f t="shared" si="7"/>
        <v>0</v>
      </c>
      <c r="E71">
        <f t="shared" si="8"/>
        <v>0</v>
      </c>
      <c r="F71">
        <f t="shared" si="9"/>
        <v>0</v>
      </c>
      <c r="G71">
        <f t="shared" si="10"/>
        <v>1</v>
      </c>
      <c r="H71">
        <f t="shared" si="11"/>
        <v>0</v>
      </c>
      <c r="I71">
        <f t="shared" si="12"/>
        <v>0</v>
      </c>
      <c r="J71">
        <f t="shared" si="13"/>
        <v>0</v>
      </c>
      <c r="K71">
        <v>200</v>
      </c>
      <c r="L71">
        <v>5.2983173665480363</v>
      </c>
      <c r="M71" s="55">
        <v>5.3522218674472111</v>
      </c>
      <c r="N71" s="55">
        <v>211.07676182750737</v>
      </c>
      <c r="O71" s="55">
        <v>-5.3904500899174757E-2</v>
      </c>
      <c r="P71">
        <v>25.8</v>
      </c>
      <c r="Q71">
        <v>3.2503744919275719</v>
      </c>
      <c r="R71">
        <v>40.1</v>
      </c>
      <c r="S71">
        <v>3.6913763343125234</v>
      </c>
      <c r="T71">
        <v>14.2</v>
      </c>
      <c r="U71">
        <v>2.653241964607215</v>
      </c>
    </row>
    <row r="72" spans="1:21" x14ac:dyDescent="0.25">
      <c r="A72">
        <v>71</v>
      </c>
      <c r="B72" t="s">
        <v>12</v>
      </c>
      <c r="C72">
        <v>4</v>
      </c>
      <c r="D72">
        <f t="shared" si="7"/>
        <v>0</v>
      </c>
      <c r="E72">
        <f t="shared" si="8"/>
        <v>0</v>
      </c>
      <c r="F72">
        <f t="shared" si="9"/>
        <v>0</v>
      </c>
      <c r="G72">
        <f t="shared" si="10"/>
        <v>1</v>
      </c>
      <c r="H72">
        <f t="shared" si="11"/>
        <v>0</v>
      </c>
      <c r="I72">
        <f t="shared" si="12"/>
        <v>0</v>
      </c>
      <c r="J72">
        <f t="shared" si="13"/>
        <v>0</v>
      </c>
      <c r="K72">
        <v>273</v>
      </c>
      <c r="L72">
        <v>5.6094717951849598</v>
      </c>
      <c r="M72" s="55">
        <v>5.6137759192663292</v>
      </c>
      <c r="N72" s="55">
        <v>274.177558234689</v>
      </c>
      <c r="O72" s="55">
        <v>-4.304124081369487E-3</v>
      </c>
      <c r="P72">
        <v>28</v>
      </c>
      <c r="Q72">
        <v>3.3322045101752038</v>
      </c>
      <c r="R72">
        <v>39.6</v>
      </c>
      <c r="S72">
        <v>3.6788291182604347</v>
      </c>
      <c r="T72">
        <v>14.8</v>
      </c>
      <c r="U72">
        <v>2.6946271807700692</v>
      </c>
    </row>
    <row r="73" spans="1:21" x14ac:dyDescent="0.25">
      <c r="A73">
        <v>72</v>
      </c>
      <c r="B73" t="s">
        <v>12</v>
      </c>
      <c r="C73">
        <v>4</v>
      </c>
      <c r="D73">
        <f t="shared" si="7"/>
        <v>0</v>
      </c>
      <c r="E73">
        <f t="shared" si="8"/>
        <v>0</v>
      </c>
      <c r="F73">
        <f t="shared" si="9"/>
        <v>0</v>
      </c>
      <c r="G73">
        <f t="shared" si="10"/>
        <v>1</v>
      </c>
      <c r="H73">
        <f t="shared" si="11"/>
        <v>0</v>
      </c>
      <c r="I73">
        <f t="shared" si="12"/>
        <v>0</v>
      </c>
      <c r="J73">
        <f t="shared" si="13"/>
        <v>0</v>
      </c>
      <c r="K73">
        <v>300</v>
      </c>
      <c r="L73">
        <v>5.7037824746562009</v>
      </c>
      <c r="M73" s="55">
        <v>5.7063212509057326</v>
      </c>
      <c r="N73" s="55">
        <v>300.7626005012753</v>
      </c>
      <c r="O73" s="55">
        <v>-2.5387762495316935E-3</v>
      </c>
      <c r="P73">
        <v>29</v>
      </c>
      <c r="Q73">
        <v>3.3672958299864741</v>
      </c>
      <c r="R73">
        <v>39.200000000000003</v>
      </c>
      <c r="S73">
        <v>3.6686767467964168</v>
      </c>
      <c r="T73">
        <v>14.6</v>
      </c>
      <c r="U73">
        <v>2.6810215287142909</v>
      </c>
    </row>
    <row r="74" spans="1:21" x14ac:dyDescent="0.25">
      <c r="A74">
        <v>73</v>
      </c>
      <c r="B74" t="s">
        <v>13</v>
      </c>
      <c r="C74">
        <v>5</v>
      </c>
      <c r="D74">
        <f t="shared" si="7"/>
        <v>0</v>
      </c>
      <c r="E74">
        <f t="shared" si="8"/>
        <v>0</v>
      </c>
      <c r="F74">
        <f t="shared" si="9"/>
        <v>0</v>
      </c>
      <c r="G74">
        <f t="shared" si="10"/>
        <v>0</v>
      </c>
      <c r="H74">
        <f t="shared" si="11"/>
        <v>1</v>
      </c>
      <c r="I74">
        <f t="shared" si="12"/>
        <v>0</v>
      </c>
      <c r="J74">
        <f t="shared" si="13"/>
        <v>0</v>
      </c>
      <c r="K74">
        <v>6.7</v>
      </c>
      <c r="L74">
        <v>1.9021075263969205</v>
      </c>
      <c r="M74" s="55">
        <v>1.7514426429464613</v>
      </c>
      <c r="N74" s="55">
        <v>5.7629105041399198</v>
      </c>
      <c r="O74" s="55">
        <v>0.15066488345045914</v>
      </c>
      <c r="P74">
        <v>10.8</v>
      </c>
      <c r="Q74">
        <v>2.379546134130174</v>
      </c>
      <c r="R74">
        <v>16.100000000000001</v>
      </c>
      <c r="S74">
        <v>2.7788192719904172</v>
      </c>
      <c r="T74">
        <v>9.6999999999999993</v>
      </c>
      <c r="U74">
        <v>2.2721258855093369</v>
      </c>
    </row>
    <row r="75" spans="1:21" x14ac:dyDescent="0.25">
      <c r="A75">
        <v>74</v>
      </c>
      <c r="B75" t="s">
        <v>13</v>
      </c>
      <c r="C75">
        <v>5</v>
      </c>
      <c r="D75">
        <f t="shared" si="7"/>
        <v>0</v>
      </c>
      <c r="E75">
        <f t="shared" si="8"/>
        <v>0</v>
      </c>
      <c r="F75">
        <f t="shared" si="9"/>
        <v>0</v>
      </c>
      <c r="G75">
        <f t="shared" si="10"/>
        <v>0</v>
      </c>
      <c r="H75">
        <f t="shared" si="11"/>
        <v>1</v>
      </c>
      <c r="I75">
        <f t="shared" si="12"/>
        <v>0</v>
      </c>
      <c r="J75">
        <f t="shared" si="13"/>
        <v>0</v>
      </c>
      <c r="K75">
        <v>7.5</v>
      </c>
      <c r="L75">
        <v>2.0149030205422647</v>
      </c>
      <c r="M75" s="55">
        <v>2.019650295525949</v>
      </c>
      <c r="N75" s="55">
        <v>7.5356892085950555</v>
      </c>
      <c r="O75" s="55">
        <v>-4.7472749836843242E-3</v>
      </c>
      <c r="P75">
        <v>11.6</v>
      </c>
      <c r="Q75">
        <v>2.451005098112319</v>
      </c>
      <c r="R75">
        <v>17</v>
      </c>
      <c r="S75">
        <v>2.8332133440562162</v>
      </c>
      <c r="T75">
        <v>10</v>
      </c>
      <c r="U75">
        <v>2.3025850929940459</v>
      </c>
    </row>
    <row r="76" spans="1:21" x14ac:dyDescent="0.25">
      <c r="A76">
        <v>75</v>
      </c>
      <c r="B76" t="s">
        <v>13</v>
      </c>
      <c r="C76">
        <v>5</v>
      </c>
      <c r="D76">
        <f t="shared" si="7"/>
        <v>0</v>
      </c>
      <c r="E76">
        <f t="shared" si="8"/>
        <v>0</v>
      </c>
      <c r="F76">
        <f t="shared" si="9"/>
        <v>0</v>
      </c>
      <c r="G76">
        <f t="shared" si="10"/>
        <v>0</v>
      </c>
      <c r="H76">
        <f t="shared" si="11"/>
        <v>1</v>
      </c>
      <c r="I76">
        <f t="shared" si="12"/>
        <v>0</v>
      </c>
      <c r="J76">
        <f t="shared" si="13"/>
        <v>0</v>
      </c>
      <c r="K76">
        <v>7</v>
      </c>
      <c r="L76">
        <v>1.9459101490553132</v>
      </c>
      <c r="M76" s="55">
        <v>1.9280282614715638</v>
      </c>
      <c r="N76" s="55">
        <v>6.8759393123546246</v>
      </c>
      <c r="O76" s="55">
        <v>1.7881887583749423E-2</v>
      </c>
      <c r="P76">
        <v>11.6</v>
      </c>
      <c r="Q76">
        <v>2.451005098112319</v>
      </c>
      <c r="R76">
        <v>14.9</v>
      </c>
      <c r="S76">
        <v>2.7013612129514133</v>
      </c>
      <c r="T76">
        <v>9.9</v>
      </c>
      <c r="U76">
        <v>2.2925347571405443</v>
      </c>
    </row>
    <row r="77" spans="1:21" x14ac:dyDescent="0.25">
      <c r="A77">
        <v>76</v>
      </c>
      <c r="B77" t="s">
        <v>13</v>
      </c>
      <c r="C77">
        <v>5</v>
      </c>
      <c r="D77">
        <f t="shared" si="7"/>
        <v>0</v>
      </c>
      <c r="E77">
        <f t="shared" si="8"/>
        <v>0</v>
      </c>
      <c r="F77">
        <f t="shared" si="9"/>
        <v>0</v>
      </c>
      <c r="G77">
        <f t="shared" si="10"/>
        <v>0</v>
      </c>
      <c r="H77">
        <f t="shared" si="11"/>
        <v>1</v>
      </c>
      <c r="I77">
        <f t="shared" si="12"/>
        <v>0</v>
      </c>
      <c r="J77">
        <f t="shared" si="13"/>
        <v>0</v>
      </c>
      <c r="K77">
        <v>9.6999999999999993</v>
      </c>
      <c r="L77">
        <v>2.2721258855093369</v>
      </c>
      <c r="M77" s="55">
        <v>2.2441648219945201</v>
      </c>
      <c r="N77" s="55">
        <v>9.4325344205587953</v>
      </c>
      <c r="O77" s="55">
        <v>2.7961063514816864E-2</v>
      </c>
      <c r="P77">
        <v>12</v>
      </c>
      <c r="Q77">
        <v>2.4849066497880004</v>
      </c>
      <c r="R77">
        <v>18.3</v>
      </c>
      <c r="S77">
        <v>2.9069010598473755</v>
      </c>
      <c r="T77">
        <v>11.5</v>
      </c>
      <c r="U77">
        <v>2.4423470353692043</v>
      </c>
    </row>
    <row r="78" spans="1:21" x14ac:dyDescent="0.25">
      <c r="A78">
        <v>77</v>
      </c>
      <c r="B78" t="s">
        <v>13</v>
      </c>
      <c r="C78">
        <v>5</v>
      </c>
      <c r="D78">
        <f t="shared" si="7"/>
        <v>0</v>
      </c>
      <c r="E78">
        <f t="shared" si="8"/>
        <v>0</v>
      </c>
      <c r="F78">
        <f t="shared" si="9"/>
        <v>0</v>
      </c>
      <c r="G78">
        <f t="shared" si="10"/>
        <v>0</v>
      </c>
      <c r="H78">
        <f t="shared" si="11"/>
        <v>1</v>
      </c>
      <c r="I78">
        <f t="shared" si="12"/>
        <v>0</v>
      </c>
      <c r="J78">
        <f t="shared" si="13"/>
        <v>0</v>
      </c>
      <c r="K78">
        <v>9.8000000000000007</v>
      </c>
      <c r="L78">
        <v>2.2823823856765264</v>
      </c>
      <c r="M78" s="55">
        <v>2.2295696970047807</v>
      </c>
      <c r="N78" s="55">
        <v>9.2958651801156709</v>
      </c>
      <c r="O78" s="55">
        <v>5.2812688671745711E-2</v>
      </c>
      <c r="P78">
        <v>12.4</v>
      </c>
      <c r="Q78">
        <v>2.5176964726109912</v>
      </c>
      <c r="R78">
        <v>16.8</v>
      </c>
      <c r="S78">
        <v>2.8213788864092133</v>
      </c>
      <c r="T78">
        <v>10.3</v>
      </c>
      <c r="U78">
        <v>2.33214389523559</v>
      </c>
    </row>
    <row r="79" spans="1:21" x14ac:dyDescent="0.25">
      <c r="A79">
        <v>78</v>
      </c>
      <c r="B79" t="s">
        <v>13</v>
      </c>
      <c r="C79">
        <v>5</v>
      </c>
      <c r="D79">
        <f t="shared" si="7"/>
        <v>0</v>
      </c>
      <c r="E79">
        <f t="shared" si="8"/>
        <v>0</v>
      </c>
      <c r="F79">
        <f t="shared" si="9"/>
        <v>0</v>
      </c>
      <c r="G79">
        <f t="shared" si="10"/>
        <v>0</v>
      </c>
      <c r="H79">
        <f t="shared" si="11"/>
        <v>1</v>
      </c>
      <c r="I79">
        <f t="shared" si="12"/>
        <v>0</v>
      </c>
      <c r="J79">
        <f t="shared" si="13"/>
        <v>0</v>
      </c>
      <c r="K79">
        <v>8.6999999999999993</v>
      </c>
      <c r="L79">
        <v>2.1633230256605378</v>
      </c>
      <c r="M79" s="55">
        <v>2.2285882335968736</v>
      </c>
      <c r="N79" s="55">
        <v>9.2867461043481505</v>
      </c>
      <c r="O79" s="55">
        <v>-6.5265207936335834E-2</v>
      </c>
      <c r="P79">
        <v>12.6</v>
      </c>
      <c r="Q79">
        <v>2.5336968139574321</v>
      </c>
      <c r="R79">
        <v>15.7</v>
      </c>
      <c r="S79">
        <v>2.7536607123542622</v>
      </c>
      <c r="T79">
        <v>10.199999999999999</v>
      </c>
      <c r="U79">
        <v>2.3223877202902252</v>
      </c>
    </row>
    <row r="80" spans="1:21" x14ac:dyDescent="0.25">
      <c r="A80">
        <v>79</v>
      </c>
      <c r="B80" t="s">
        <v>13</v>
      </c>
      <c r="C80">
        <v>5</v>
      </c>
      <c r="D80">
        <f t="shared" si="7"/>
        <v>0</v>
      </c>
      <c r="E80">
        <f t="shared" si="8"/>
        <v>0</v>
      </c>
      <c r="F80">
        <f t="shared" si="9"/>
        <v>0</v>
      </c>
      <c r="G80">
        <f t="shared" si="10"/>
        <v>0</v>
      </c>
      <c r="H80">
        <f t="shared" si="11"/>
        <v>1</v>
      </c>
      <c r="I80">
        <f t="shared" si="12"/>
        <v>0</v>
      </c>
      <c r="J80">
        <f t="shared" si="13"/>
        <v>0</v>
      </c>
      <c r="K80">
        <v>10</v>
      </c>
      <c r="L80">
        <v>2.3025850929940459</v>
      </c>
      <c r="M80" s="55">
        <v>2.3737104985703805</v>
      </c>
      <c r="N80" s="55">
        <v>10.737158673829516</v>
      </c>
      <c r="O80" s="55">
        <v>-7.1125405576334622E-2</v>
      </c>
      <c r="P80">
        <v>13.1</v>
      </c>
      <c r="Q80">
        <v>2.5726122302071057</v>
      </c>
      <c r="R80">
        <v>16.899999999999999</v>
      </c>
      <c r="S80">
        <v>2.8273136219290276</v>
      </c>
      <c r="T80">
        <v>9.8000000000000007</v>
      </c>
      <c r="U80">
        <v>2.2823823856765264</v>
      </c>
    </row>
    <row r="81" spans="1:21" x14ac:dyDescent="0.25">
      <c r="A81">
        <v>80</v>
      </c>
      <c r="B81" t="s">
        <v>13</v>
      </c>
      <c r="C81">
        <v>5</v>
      </c>
      <c r="D81">
        <f t="shared" si="7"/>
        <v>0</v>
      </c>
      <c r="E81">
        <f t="shared" si="8"/>
        <v>0</v>
      </c>
      <c r="F81">
        <f t="shared" si="9"/>
        <v>0</v>
      </c>
      <c r="G81">
        <f t="shared" si="10"/>
        <v>0</v>
      </c>
      <c r="H81">
        <f t="shared" si="11"/>
        <v>1</v>
      </c>
      <c r="I81">
        <f t="shared" si="12"/>
        <v>0</v>
      </c>
      <c r="J81">
        <f t="shared" si="13"/>
        <v>0</v>
      </c>
      <c r="K81">
        <v>9.9</v>
      </c>
      <c r="L81">
        <v>2.2925347571405443</v>
      </c>
      <c r="M81" s="55">
        <v>2.323036457559315</v>
      </c>
      <c r="N81" s="55">
        <v>10.206619266995162</v>
      </c>
      <c r="O81" s="55">
        <v>-3.050170041877065E-2</v>
      </c>
      <c r="P81">
        <v>13.1</v>
      </c>
      <c r="Q81">
        <v>2.5726122302071057</v>
      </c>
      <c r="R81">
        <v>16.899999999999999</v>
      </c>
      <c r="S81">
        <v>2.8273136219290276</v>
      </c>
      <c r="T81">
        <v>8.9</v>
      </c>
      <c r="U81">
        <v>2.1860512767380942</v>
      </c>
    </row>
    <row r="82" spans="1:21" x14ac:dyDescent="0.25">
      <c r="A82">
        <v>81</v>
      </c>
      <c r="B82" t="s">
        <v>13</v>
      </c>
      <c r="C82">
        <v>5</v>
      </c>
      <c r="D82">
        <f t="shared" si="7"/>
        <v>0</v>
      </c>
      <c r="E82">
        <f t="shared" si="8"/>
        <v>0</v>
      </c>
      <c r="F82">
        <f t="shared" si="9"/>
        <v>0</v>
      </c>
      <c r="G82">
        <f t="shared" si="10"/>
        <v>0</v>
      </c>
      <c r="H82">
        <f t="shared" si="11"/>
        <v>1</v>
      </c>
      <c r="I82">
        <f t="shared" si="12"/>
        <v>0</v>
      </c>
      <c r="J82">
        <f t="shared" si="13"/>
        <v>0</v>
      </c>
      <c r="K82">
        <v>9.8000000000000007</v>
      </c>
      <c r="L82">
        <v>2.2823823856765264</v>
      </c>
      <c r="M82" s="55">
        <v>2.3263323063126826</v>
      </c>
      <c r="N82" s="55">
        <v>10.240314236642945</v>
      </c>
      <c r="O82" s="55">
        <v>-4.3949920636156214E-2</v>
      </c>
      <c r="P82">
        <v>13.2</v>
      </c>
      <c r="Q82">
        <v>2.5802168295923251</v>
      </c>
      <c r="R82">
        <v>16.7</v>
      </c>
      <c r="S82">
        <v>2.8154087194227095</v>
      </c>
      <c r="T82">
        <v>8.6999999999999993</v>
      </c>
      <c r="U82">
        <v>2.1633230256605378</v>
      </c>
    </row>
    <row r="83" spans="1:21" x14ac:dyDescent="0.25">
      <c r="A83">
        <v>82</v>
      </c>
      <c r="B83" t="s">
        <v>13</v>
      </c>
      <c r="C83">
        <v>5</v>
      </c>
      <c r="D83">
        <f t="shared" si="7"/>
        <v>0</v>
      </c>
      <c r="E83">
        <f t="shared" si="8"/>
        <v>0</v>
      </c>
      <c r="F83">
        <f t="shared" si="9"/>
        <v>0</v>
      </c>
      <c r="G83">
        <f t="shared" si="10"/>
        <v>0</v>
      </c>
      <c r="H83">
        <f t="shared" si="11"/>
        <v>1</v>
      </c>
      <c r="I83">
        <f t="shared" si="12"/>
        <v>0</v>
      </c>
      <c r="J83">
        <f t="shared" si="13"/>
        <v>0</v>
      </c>
      <c r="K83">
        <v>12.2</v>
      </c>
      <c r="L83">
        <v>2.5014359517392109</v>
      </c>
      <c r="M83" s="55">
        <v>2.4211804338403109</v>
      </c>
      <c r="N83" s="55">
        <v>11.259142145989792</v>
      </c>
      <c r="O83" s="55">
        <v>8.0255517898899953E-2</v>
      </c>
      <c r="P83">
        <v>13.4</v>
      </c>
      <c r="Q83">
        <v>2.5952547069568657</v>
      </c>
      <c r="R83">
        <v>15.6</v>
      </c>
      <c r="S83">
        <v>2.7472709142554912</v>
      </c>
      <c r="T83">
        <v>10.4</v>
      </c>
      <c r="U83">
        <v>2.341805806147327</v>
      </c>
    </row>
    <row r="84" spans="1:21" x14ac:dyDescent="0.25">
      <c r="A84">
        <v>83</v>
      </c>
      <c r="B84" t="s">
        <v>13</v>
      </c>
      <c r="C84">
        <v>5</v>
      </c>
      <c r="D84">
        <f t="shared" si="7"/>
        <v>0</v>
      </c>
      <c r="E84">
        <f t="shared" si="8"/>
        <v>0</v>
      </c>
      <c r="F84">
        <f t="shared" si="9"/>
        <v>0</v>
      </c>
      <c r="G84">
        <f t="shared" si="10"/>
        <v>0</v>
      </c>
      <c r="H84">
        <f t="shared" si="11"/>
        <v>1</v>
      </c>
      <c r="I84">
        <f t="shared" si="12"/>
        <v>0</v>
      </c>
      <c r="J84">
        <f t="shared" si="13"/>
        <v>0</v>
      </c>
      <c r="K84">
        <v>13.4</v>
      </c>
      <c r="L84">
        <v>2.5952547069568657</v>
      </c>
      <c r="M84" s="55">
        <v>2.4842334211570254</v>
      </c>
      <c r="N84" s="55">
        <v>11.991923975238876</v>
      </c>
      <c r="O84" s="55">
        <v>0.11102128579984027</v>
      </c>
      <c r="P84">
        <v>13.5</v>
      </c>
      <c r="Q84">
        <v>2.6026896854443837</v>
      </c>
      <c r="R84">
        <v>18</v>
      </c>
      <c r="S84">
        <v>2.8903717578961645</v>
      </c>
      <c r="T84">
        <v>9.4</v>
      </c>
      <c r="U84">
        <v>2.2407096892759584</v>
      </c>
    </row>
    <row r="85" spans="1:21" x14ac:dyDescent="0.25">
      <c r="A85">
        <v>84</v>
      </c>
      <c r="B85" t="s">
        <v>13</v>
      </c>
      <c r="C85">
        <v>5</v>
      </c>
      <c r="D85">
        <f t="shared" si="7"/>
        <v>0</v>
      </c>
      <c r="E85">
        <f t="shared" si="8"/>
        <v>0</v>
      </c>
      <c r="F85">
        <f t="shared" si="9"/>
        <v>0</v>
      </c>
      <c r="G85">
        <f t="shared" si="10"/>
        <v>0</v>
      </c>
      <c r="H85">
        <f t="shared" si="11"/>
        <v>1</v>
      </c>
      <c r="I85">
        <f t="shared" si="12"/>
        <v>0</v>
      </c>
      <c r="J85">
        <f t="shared" si="13"/>
        <v>0</v>
      </c>
      <c r="K85">
        <v>12.2</v>
      </c>
      <c r="L85">
        <v>2.5014359517392109</v>
      </c>
      <c r="M85" s="55">
        <v>2.4768079259212854</v>
      </c>
      <c r="N85" s="55">
        <v>11.903207789336822</v>
      </c>
      <c r="O85" s="55">
        <v>2.4628025817925447E-2</v>
      </c>
      <c r="P85">
        <v>13.8</v>
      </c>
      <c r="Q85">
        <v>2.6246685921631592</v>
      </c>
      <c r="R85">
        <v>16.5</v>
      </c>
      <c r="S85">
        <v>2.8033603809065348</v>
      </c>
      <c r="T85">
        <v>9.1</v>
      </c>
      <c r="U85">
        <v>2.2082744135228043</v>
      </c>
    </row>
    <row r="86" spans="1:21" x14ac:dyDescent="0.25">
      <c r="A86">
        <v>85</v>
      </c>
      <c r="B86" t="s">
        <v>13</v>
      </c>
      <c r="C86">
        <v>5</v>
      </c>
      <c r="D86">
        <f t="shared" si="7"/>
        <v>0</v>
      </c>
      <c r="E86">
        <f t="shared" si="8"/>
        <v>0</v>
      </c>
      <c r="F86">
        <f t="shared" si="9"/>
        <v>0</v>
      </c>
      <c r="G86">
        <f t="shared" si="10"/>
        <v>0</v>
      </c>
      <c r="H86">
        <f t="shared" si="11"/>
        <v>1</v>
      </c>
      <c r="I86">
        <f t="shared" si="12"/>
        <v>0</v>
      </c>
      <c r="J86">
        <f t="shared" si="13"/>
        <v>0</v>
      </c>
      <c r="K86">
        <v>19.7</v>
      </c>
      <c r="L86">
        <v>2.9806186357439426</v>
      </c>
      <c r="M86" s="55">
        <v>3.0699333963643056</v>
      </c>
      <c r="N86" s="55">
        <v>21.540467953743843</v>
      </c>
      <c r="O86" s="55">
        <v>-8.9314760620363032E-2</v>
      </c>
      <c r="P86">
        <v>15.2</v>
      </c>
      <c r="Q86">
        <v>2.7212954278522306</v>
      </c>
      <c r="R86">
        <v>18.899999999999999</v>
      </c>
      <c r="S86">
        <v>2.9391619220655967</v>
      </c>
      <c r="T86">
        <v>13.6</v>
      </c>
      <c r="U86">
        <v>2.6100697927420065</v>
      </c>
    </row>
    <row r="87" spans="1:21" x14ac:dyDescent="0.25">
      <c r="A87">
        <v>86</v>
      </c>
      <c r="B87" t="s">
        <v>13</v>
      </c>
      <c r="C87">
        <v>5</v>
      </c>
      <c r="D87">
        <f t="shared" si="7"/>
        <v>0</v>
      </c>
      <c r="E87">
        <f t="shared" si="8"/>
        <v>0</v>
      </c>
      <c r="F87">
        <f t="shared" si="9"/>
        <v>0</v>
      </c>
      <c r="G87">
        <f t="shared" si="10"/>
        <v>0</v>
      </c>
      <c r="H87">
        <f t="shared" si="11"/>
        <v>1</v>
      </c>
      <c r="I87">
        <f t="shared" si="12"/>
        <v>0</v>
      </c>
      <c r="J87">
        <f t="shared" si="13"/>
        <v>0</v>
      </c>
      <c r="K87">
        <v>19.899999999999999</v>
      </c>
      <c r="L87">
        <v>2.9907197317304468</v>
      </c>
      <c r="M87" s="55">
        <v>3.1510408142961825</v>
      </c>
      <c r="N87" s="55">
        <v>23.360365734875636</v>
      </c>
      <c r="O87" s="55">
        <v>-0.16032108256573574</v>
      </c>
      <c r="P87">
        <v>16.2</v>
      </c>
      <c r="Q87">
        <v>2.7850112422383382</v>
      </c>
      <c r="R87">
        <v>18.100000000000001</v>
      </c>
      <c r="S87">
        <v>2.8959119382717802</v>
      </c>
      <c r="T87">
        <v>11.6</v>
      </c>
      <c r="U87">
        <v>2.451005098112319</v>
      </c>
    </row>
    <row r="88" spans="1:21" x14ac:dyDescent="0.25">
      <c r="A88">
        <v>87</v>
      </c>
      <c r="B88" t="s">
        <v>14</v>
      </c>
      <c r="C88">
        <v>6</v>
      </c>
      <c r="D88">
        <f t="shared" si="7"/>
        <v>0</v>
      </c>
      <c r="E88">
        <f t="shared" si="8"/>
        <v>0</v>
      </c>
      <c r="F88">
        <f t="shared" si="9"/>
        <v>0</v>
      </c>
      <c r="G88">
        <f t="shared" si="10"/>
        <v>0</v>
      </c>
      <c r="H88">
        <f t="shared" si="11"/>
        <v>0</v>
      </c>
      <c r="I88">
        <f t="shared" si="12"/>
        <v>1</v>
      </c>
      <c r="J88">
        <f t="shared" si="13"/>
        <v>0</v>
      </c>
      <c r="K88">
        <v>200</v>
      </c>
      <c r="L88">
        <v>5.2983173665480363</v>
      </c>
      <c r="M88" s="55">
        <v>5.380574342761939</v>
      </c>
      <c r="N88" s="55">
        <v>217.14695639939757</v>
      </c>
      <c r="O88" s="55">
        <v>-8.2256976213902711E-2</v>
      </c>
      <c r="P88">
        <v>34.799999999999997</v>
      </c>
      <c r="Q88">
        <v>3.5496173867804286</v>
      </c>
      <c r="R88">
        <v>16</v>
      </c>
      <c r="S88">
        <v>2.7725887222397811</v>
      </c>
      <c r="T88">
        <v>9.6999999999999993</v>
      </c>
      <c r="U88">
        <v>2.2721258855093369</v>
      </c>
    </row>
    <row r="89" spans="1:21" x14ac:dyDescent="0.25">
      <c r="A89">
        <v>88</v>
      </c>
      <c r="B89" t="s">
        <v>14</v>
      </c>
      <c r="C89">
        <v>6</v>
      </c>
      <c r="D89">
        <f t="shared" si="7"/>
        <v>0</v>
      </c>
      <c r="E89">
        <f t="shared" si="8"/>
        <v>0</v>
      </c>
      <c r="F89">
        <f t="shared" si="9"/>
        <v>0</v>
      </c>
      <c r="G89">
        <f t="shared" si="10"/>
        <v>0</v>
      </c>
      <c r="H89">
        <f t="shared" si="11"/>
        <v>0</v>
      </c>
      <c r="I89">
        <f t="shared" si="12"/>
        <v>1</v>
      </c>
      <c r="J89">
        <f t="shared" si="13"/>
        <v>0</v>
      </c>
      <c r="K89">
        <v>300</v>
      </c>
      <c r="L89">
        <v>5.7037824746562009</v>
      </c>
      <c r="M89" s="55">
        <v>5.6594368818026251</v>
      </c>
      <c r="N89" s="55">
        <v>286.98698944925422</v>
      </c>
      <c r="O89" s="55">
        <v>4.4345592853575866E-2</v>
      </c>
      <c r="P89">
        <v>37.799999999999997</v>
      </c>
      <c r="Q89">
        <v>3.6323091026255421</v>
      </c>
      <c r="R89">
        <v>15.1</v>
      </c>
      <c r="S89">
        <v>2.7146947438208788</v>
      </c>
      <c r="T89">
        <v>11</v>
      </c>
      <c r="U89">
        <v>2.3978952727983707</v>
      </c>
    </row>
    <row r="90" spans="1:21" x14ac:dyDescent="0.25">
      <c r="A90">
        <v>89</v>
      </c>
      <c r="B90" t="s">
        <v>14</v>
      </c>
      <c r="C90">
        <v>6</v>
      </c>
      <c r="D90">
        <f t="shared" si="7"/>
        <v>0</v>
      </c>
      <c r="E90">
        <f t="shared" si="8"/>
        <v>0</v>
      </c>
      <c r="F90">
        <f t="shared" si="9"/>
        <v>0</v>
      </c>
      <c r="G90">
        <f t="shared" si="10"/>
        <v>0</v>
      </c>
      <c r="H90">
        <f t="shared" si="11"/>
        <v>0</v>
      </c>
      <c r="I90">
        <f t="shared" si="12"/>
        <v>1</v>
      </c>
      <c r="J90">
        <f t="shared" si="13"/>
        <v>0</v>
      </c>
      <c r="K90">
        <v>300</v>
      </c>
      <c r="L90">
        <v>5.7037824746562009</v>
      </c>
      <c r="M90" s="55">
        <v>5.7613412159607833</v>
      </c>
      <c r="N90" s="55">
        <v>317.77424712202247</v>
      </c>
      <c r="O90" s="55">
        <v>-5.7558741304582384E-2</v>
      </c>
      <c r="P90">
        <v>38.799999999999997</v>
      </c>
      <c r="Q90">
        <v>3.6584202466292277</v>
      </c>
      <c r="R90">
        <v>15.3</v>
      </c>
      <c r="S90">
        <v>2.7278528283983898</v>
      </c>
      <c r="T90">
        <v>11.3</v>
      </c>
      <c r="U90">
        <v>2.4248027257182949</v>
      </c>
    </row>
    <row r="91" spans="1:21" x14ac:dyDescent="0.25">
      <c r="A91">
        <v>90</v>
      </c>
      <c r="B91" t="s">
        <v>14</v>
      </c>
      <c r="C91">
        <v>6</v>
      </c>
      <c r="D91">
        <f t="shared" si="7"/>
        <v>0</v>
      </c>
      <c r="E91">
        <f t="shared" si="8"/>
        <v>0</v>
      </c>
      <c r="F91">
        <f t="shared" si="9"/>
        <v>0</v>
      </c>
      <c r="G91">
        <f t="shared" si="10"/>
        <v>0</v>
      </c>
      <c r="H91">
        <f t="shared" si="11"/>
        <v>0</v>
      </c>
      <c r="I91">
        <f t="shared" si="12"/>
        <v>1</v>
      </c>
      <c r="J91">
        <f t="shared" si="13"/>
        <v>0</v>
      </c>
      <c r="K91">
        <v>300</v>
      </c>
      <c r="L91">
        <v>5.7037824746562009</v>
      </c>
      <c r="M91" s="55">
        <v>5.8004605433758485</v>
      </c>
      <c r="N91" s="55">
        <v>330.45171221769021</v>
      </c>
      <c r="O91" s="55">
        <v>-9.667806871964757E-2</v>
      </c>
      <c r="P91">
        <v>39.799999999999997</v>
      </c>
      <c r="Q91">
        <v>3.6838669122903918</v>
      </c>
      <c r="R91">
        <v>15.8</v>
      </c>
      <c r="S91">
        <v>2.760009940032921</v>
      </c>
      <c r="T91">
        <v>10.1</v>
      </c>
      <c r="U91">
        <v>2.3125354238472138</v>
      </c>
    </row>
    <row r="92" spans="1:21" x14ac:dyDescent="0.25">
      <c r="A92">
        <v>91</v>
      </c>
      <c r="B92" t="s">
        <v>14</v>
      </c>
      <c r="C92">
        <v>6</v>
      </c>
      <c r="D92">
        <f t="shared" si="7"/>
        <v>0</v>
      </c>
      <c r="E92">
        <f t="shared" si="8"/>
        <v>0</v>
      </c>
      <c r="F92">
        <f t="shared" si="9"/>
        <v>0</v>
      </c>
      <c r="G92">
        <f t="shared" si="10"/>
        <v>0</v>
      </c>
      <c r="H92">
        <f t="shared" si="11"/>
        <v>0</v>
      </c>
      <c r="I92">
        <f t="shared" si="12"/>
        <v>1</v>
      </c>
      <c r="J92">
        <f t="shared" si="13"/>
        <v>0</v>
      </c>
      <c r="K92">
        <v>430</v>
      </c>
      <c r="L92">
        <v>6.0637852086876078</v>
      </c>
      <c r="M92" s="55">
        <v>5.9977168415758264</v>
      </c>
      <c r="N92" s="55">
        <v>402.50875234383466</v>
      </c>
      <c r="O92" s="55">
        <v>6.6068367111781434E-2</v>
      </c>
      <c r="P92">
        <v>40.5</v>
      </c>
      <c r="Q92">
        <v>3.7013019741124933</v>
      </c>
      <c r="R92">
        <v>18</v>
      </c>
      <c r="S92">
        <v>2.8903717578961645</v>
      </c>
      <c r="T92">
        <v>11.3</v>
      </c>
      <c r="U92">
        <v>2.4248027257182949</v>
      </c>
    </row>
    <row r="93" spans="1:21" x14ac:dyDescent="0.25">
      <c r="A93">
        <v>92</v>
      </c>
      <c r="B93" t="s">
        <v>14</v>
      </c>
      <c r="C93">
        <v>6</v>
      </c>
      <c r="D93">
        <f t="shared" si="7"/>
        <v>0</v>
      </c>
      <c r="E93">
        <f t="shared" si="8"/>
        <v>0</v>
      </c>
      <c r="F93">
        <f t="shared" si="9"/>
        <v>0</v>
      </c>
      <c r="G93">
        <f t="shared" si="10"/>
        <v>0</v>
      </c>
      <c r="H93">
        <f t="shared" si="11"/>
        <v>0</v>
      </c>
      <c r="I93">
        <f t="shared" si="12"/>
        <v>1</v>
      </c>
      <c r="J93">
        <f t="shared" si="13"/>
        <v>0</v>
      </c>
      <c r="K93">
        <v>345</v>
      </c>
      <c r="L93">
        <v>5.8435444170313602</v>
      </c>
      <c r="M93" s="55">
        <v>5.8608885694571722</v>
      </c>
      <c r="N93" s="55">
        <v>351.03592528132145</v>
      </c>
      <c r="O93" s="55">
        <v>-1.7344152425811998E-2</v>
      </c>
      <c r="P93">
        <v>41</v>
      </c>
      <c r="Q93">
        <v>3.713572066704308</v>
      </c>
      <c r="R93">
        <v>15.6</v>
      </c>
      <c r="S93">
        <v>2.7472709142554912</v>
      </c>
      <c r="T93">
        <v>9.6999999999999993</v>
      </c>
      <c r="U93">
        <v>2.2721258855093369</v>
      </c>
    </row>
    <row r="94" spans="1:21" x14ac:dyDescent="0.25">
      <c r="A94">
        <v>93</v>
      </c>
      <c r="B94" t="s">
        <v>14</v>
      </c>
      <c r="C94">
        <v>6</v>
      </c>
      <c r="D94">
        <f t="shared" si="7"/>
        <v>0</v>
      </c>
      <c r="E94">
        <f t="shared" si="8"/>
        <v>0</v>
      </c>
      <c r="F94">
        <f t="shared" si="9"/>
        <v>0</v>
      </c>
      <c r="G94">
        <f t="shared" si="10"/>
        <v>0</v>
      </c>
      <c r="H94">
        <f t="shared" si="11"/>
        <v>0</v>
      </c>
      <c r="I94">
        <f t="shared" si="12"/>
        <v>1</v>
      </c>
      <c r="J94">
        <f t="shared" si="13"/>
        <v>0</v>
      </c>
      <c r="K94">
        <v>456</v>
      </c>
      <c r="L94">
        <v>6.1224928095143865</v>
      </c>
      <c r="M94" s="55">
        <v>6.1821212232109009</v>
      </c>
      <c r="N94" s="55">
        <v>484.01757750240097</v>
      </c>
      <c r="O94" s="55">
        <v>-5.9628413696514393E-2</v>
      </c>
      <c r="P94">
        <v>45.5</v>
      </c>
      <c r="Q94">
        <v>3.8177123259569048</v>
      </c>
      <c r="R94">
        <v>16</v>
      </c>
      <c r="S94">
        <v>2.7725887222397811</v>
      </c>
      <c r="T94">
        <v>9.5</v>
      </c>
      <c r="U94">
        <v>2.2512917986064953</v>
      </c>
    </row>
    <row r="95" spans="1:21" x14ac:dyDescent="0.25">
      <c r="A95">
        <v>94</v>
      </c>
      <c r="B95" t="s">
        <v>14</v>
      </c>
      <c r="C95">
        <v>6</v>
      </c>
      <c r="D95">
        <f t="shared" si="7"/>
        <v>0</v>
      </c>
      <c r="E95">
        <f t="shared" si="8"/>
        <v>0</v>
      </c>
      <c r="F95">
        <f t="shared" si="9"/>
        <v>0</v>
      </c>
      <c r="G95">
        <f t="shared" si="10"/>
        <v>0</v>
      </c>
      <c r="H95">
        <f t="shared" si="11"/>
        <v>0</v>
      </c>
      <c r="I95">
        <f t="shared" si="12"/>
        <v>1</v>
      </c>
      <c r="J95">
        <f t="shared" si="13"/>
        <v>0</v>
      </c>
      <c r="K95">
        <v>510</v>
      </c>
      <c r="L95">
        <v>6.2344107257183712</v>
      </c>
      <c r="M95" s="55">
        <v>6.15621709412172</v>
      </c>
      <c r="N95" s="55">
        <v>471.64052418723531</v>
      </c>
      <c r="O95" s="55">
        <v>7.8193631596651159E-2</v>
      </c>
      <c r="P95">
        <v>45.5</v>
      </c>
      <c r="Q95">
        <v>3.8177123259569048</v>
      </c>
      <c r="R95">
        <v>15</v>
      </c>
      <c r="S95">
        <v>2.7080502011022101</v>
      </c>
      <c r="T95">
        <v>9.8000000000000007</v>
      </c>
      <c r="U95">
        <v>2.2823823856765264</v>
      </c>
    </row>
    <row r="96" spans="1:21" x14ac:dyDescent="0.25">
      <c r="A96">
        <v>95</v>
      </c>
      <c r="B96" t="s">
        <v>14</v>
      </c>
      <c r="C96">
        <v>6</v>
      </c>
      <c r="D96">
        <f t="shared" si="7"/>
        <v>0</v>
      </c>
      <c r="E96">
        <f t="shared" si="8"/>
        <v>0</v>
      </c>
      <c r="F96">
        <f t="shared" si="9"/>
        <v>0</v>
      </c>
      <c r="G96">
        <f t="shared" si="10"/>
        <v>0</v>
      </c>
      <c r="H96">
        <f t="shared" si="11"/>
        <v>0</v>
      </c>
      <c r="I96">
        <f t="shared" si="12"/>
        <v>1</v>
      </c>
      <c r="J96">
        <f t="shared" si="13"/>
        <v>0</v>
      </c>
      <c r="K96">
        <v>540</v>
      </c>
      <c r="L96">
        <v>6.2915691395583204</v>
      </c>
      <c r="M96" s="55">
        <v>6.328332098440363</v>
      </c>
      <c r="N96" s="55">
        <v>560.22142000066242</v>
      </c>
      <c r="O96" s="55">
        <v>-3.6762958882042618E-2</v>
      </c>
      <c r="P96">
        <v>45.8</v>
      </c>
      <c r="Q96">
        <v>3.824284091120139</v>
      </c>
      <c r="R96">
        <v>17</v>
      </c>
      <c r="S96">
        <v>2.8332133440562162</v>
      </c>
      <c r="T96">
        <v>11.2</v>
      </c>
      <c r="U96">
        <v>2.4159137783010487</v>
      </c>
    </row>
    <row r="97" spans="1:21" x14ac:dyDescent="0.25">
      <c r="A97">
        <v>96</v>
      </c>
      <c r="B97" t="s">
        <v>14</v>
      </c>
      <c r="C97">
        <v>6</v>
      </c>
      <c r="D97">
        <f t="shared" si="7"/>
        <v>0</v>
      </c>
      <c r="E97">
        <f t="shared" si="8"/>
        <v>0</v>
      </c>
      <c r="F97">
        <f t="shared" si="9"/>
        <v>0</v>
      </c>
      <c r="G97">
        <f t="shared" si="10"/>
        <v>0</v>
      </c>
      <c r="H97">
        <f t="shared" si="11"/>
        <v>0</v>
      </c>
      <c r="I97">
        <f t="shared" si="12"/>
        <v>1</v>
      </c>
      <c r="J97">
        <f t="shared" si="13"/>
        <v>0</v>
      </c>
      <c r="K97">
        <v>500</v>
      </c>
      <c r="L97">
        <v>6.2146080984221914</v>
      </c>
      <c r="M97" s="55">
        <v>6.3171695767980189</v>
      </c>
      <c r="N97" s="55">
        <v>554.00270909473102</v>
      </c>
      <c r="O97" s="55">
        <v>-0.10256147837582752</v>
      </c>
      <c r="P97">
        <v>48</v>
      </c>
      <c r="Q97">
        <v>3.8712010109078911</v>
      </c>
      <c r="R97">
        <v>14.5</v>
      </c>
      <c r="S97">
        <v>2.6741486494265287</v>
      </c>
      <c r="T97">
        <v>10.199999999999999</v>
      </c>
      <c r="U97">
        <v>2.3223877202902252</v>
      </c>
    </row>
    <row r="98" spans="1:21" x14ac:dyDescent="0.25">
      <c r="A98">
        <v>97</v>
      </c>
      <c r="B98" t="s">
        <v>14</v>
      </c>
      <c r="C98">
        <v>6</v>
      </c>
      <c r="D98">
        <f t="shared" si="7"/>
        <v>0</v>
      </c>
      <c r="E98">
        <f t="shared" si="8"/>
        <v>0</v>
      </c>
      <c r="F98">
        <f t="shared" si="9"/>
        <v>0</v>
      </c>
      <c r="G98">
        <f t="shared" si="10"/>
        <v>0</v>
      </c>
      <c r="H98">
        <f t="shared" si="11"/>
        <v>0</v>
      </c>
      <c r="I98">
        <f t="shared" si="12"/>
        <v>1</v>
      </c>
      <c r="J98">
        <f t="shared" si="13"/>
        <v>0</v>
      </c>
      <c r="K98">
        <v>567</v>
      </c>
      <c r="L98">
        <v>6.3403593037277517</v>
      </c>
      <c r="M98" s="55">
        <v>6.4150879989469161</v>
      </c>
      <c r="N98" s="55">
        <v>610.9945253272482</v>
      </c>
      <c r="O98" s="55">
        <v>-7.4728695219164365E-2</v>
      </c>
      <c r="P98">
        <v>48.7</v>
      </c>
      <c r="Q98">
        <v>3.8856790300885442</v>
      </c>
      <c r="R98">
        <v>16</v>
      </c>
      <c r="S98">
        <v>2.7725887222397811</v>
      </c>
      <c r="T98">
        <v>10</v>
      </c>
      <c r="U98">
        <v>2.3025850929940459</v>
      </c>
    </row>
    <row r="99" spans="1:21" x14ac:dyDescent="0.25">
      <c r="A99">
        <v>98</v>
      </c>
      <c r="B99" t="s">
        <v>14</v>
      </c>
      <c r="C99">
        <v>6</v>
      </c>
      <c r="D99">
        <f t="shared" si="7"/>
        <v>0</v>
      </c>
      <c r="E99">
        <f t="shared" si="8"/>
        <v>0</v>
      </c>
      <c r="F99">
        <f t="shared" si="9"/>
        <v>0</v>
      </c>
      <c r="G99">
        <f t="shared" si="10"/>
        <v>0</v>
      </c>
      <c r="H99">
        <f t="shared" si="11"/>
        <v>0</v>
      </c>
      <c r="I99">
        <f t="shared" si="12"/>
        <v>1</v>
      </c>
      <c r="J99">
        <f t="shared" si="13"/>
        <v>0</v>
      </c>
      <c r="K99">
        <v>770</v>
      </c>
      <c r="L99">
        <v>6.6463905148477291</v>
      </c>
      <c r="M99" s="55">
        <v>6.5502112644122725</v>
      </c>
      <c r="N99" s="55">
        <v>699.39191483096135</v>
      </c>
      <c r="O99" s="55">
        <v>9.6179250435456609E-2</v>
      </c>
      <c r="P99">
        <v>51.2</v>
      </c>
      <c r="Q99">
        <v>3.9357395320454622</v>
      </c>
      <c r="R99">
        <v>15</v>
      </c>
      <c r="S99">
        <v>2.7080502011022101</v>
      </c>
      <c r="T99">
        <v>10.5</v>
      </c>
      <c r="U99">
        <v>2.3513752571634776</v>
      </c>
    </row>
    <row r="100" spans="1:21" x14ac:dyDescent="0.25">
      <c r="A100">
        <v>99</v>
      </c>
      <c r="B100" t="s">
        <v>14</v>
      </c>
      <c r="C100">
        <v>6</v>
      </c>
      <c r="D100">
        <f t="shared" si="7"/>
        <v>0</v>
      </c>
      <c r="E100">
        <f t="shared" si="8"/>
        <v>0</v>
      </c>
      <c r="F100">
        <f t="shared" si="9"/>
        <v>0</v>
      </c>
      <c r="G100">
        <f t="shared" si="10"/>
        <v>0</v>
      </c>
      <c r="H100">
        <f t="shared" si="11"/>
        <v>0</v>
      </c>
      <c r="I100">
        <f t="shared" si="12"/>
        <v>1</v>
      </c>
      <c r="J100">
        <f t="shared" si="13"/>
        <v>0</v>
      </c>
      <c r="K100">
        <v>950</v>
      </c>
      <c r="L100">
        <v>6.8564619845945867</v>
      </c>
      <c r="M100" s="55">
        <v>6.8570360796291006</v>
      </c>
      <c r="N100" s="55">
        <v>950.54554686567803</v>
      </c>
      <c r="O100" s="55">
        <v>-5.7409503451388844E-4</v>
      </c>
      <c r="P100">
        <v>55.1</v>
      </c>
      <c r="Q100">
        <v>4.0091497161588689</v>
      </c>
      <c r="R100">
        <v>16.2</v>
      </c>
      <c r="S100">
        <v>2.7850112422383382</v>
      </c>
      <c r="T100">
        <v>11.2</v>
      </c>
      <c r="U100">
        <v>2.4159137783010487</v>
      </c>
    </row>
    <row r="101" spans="1:21" x14ac:dyDescent="0.25">
      <c r="A101">
        <v>100</v>
      </c>
      <c r="B101" t="s">
        <v>14</v>
      </c>
      <c r="C101">
        <v>6</v>
      </c>
      <c r="D101">
        <f t="shared" si="7"/>
        <v>0</v>
      </c>
      <c r="E101">
        <f t="shared" si="8"/>
        <v>0</v>
      </c>
      <c r="F101">
        <f t="shared" si="9"/>
        <v>0</v>
      </c>
      <c r="G101">
        <f t="shared" si="10"/>
        <v>0</v>
      </c>
      <c r="H101">
        <f t="shared" si="11"/>
        <v>0</v>
      </c>
      <c r="I101">
        <f t="shared" si="12"/>
        <v>1</v>
      </c>
      <c r="J101">
        <f t="shared" si="13"/>
        <v>0</v>
      </c>
      <c r="K101">
        <v>1250</v>
      </c>
      <c r="L101">
        <v>7.1308988302963465</v>
      </c>
      <c r="M101" s="55">
        <v>7.1883576910488465</v>
      </c>
      <c r="N101" s="55">
        <v>1323.9271218325305</v>
      </c>
      <c r="O101" s="55">
        <v>-5.7458860752499952E-2</v>
      </c>
      <c r="P101">
        <v>59.7</v>
      </c>
      <c r="Q101">
        <v>4.0893320203985564</v>
      </c>
      <c r="R101">
        <v>17.899999999999999</v>
      </c>
      <c r="S101">
        <v>2.884800712846709</v>
      </c>
      <c r="T101">
        <v>11.7</v>
      </c>
      <c r="U101">
        <v>2.4595888418037104</v>
      </c>
    </row>
    <row r="102" spans="1:21" x14ac:dyDescent="0.25">
      <c r="A102">
        <v>101</v>
      </c>
      <c r="B102" t="s">
        <v>14</v>
      </c>
      <c r="C102">
        <v>6</v>
      </c>
      <c r="D102">
        <f t="shared" si="7"/>
        <v>0</v>
      </c>
      <c r="E102">
        <f t="shared" si="8"/>
        <v>0</v>
      </c>
      <c r="F102">
        <f t="shared" si="9"/>
        <v>0</v>
      </c>
      <c r="G102">
        <f t="shared" si="10"/>
        <v>0</v>
      </c>
      <c r="H102">
        <f t="shared" si="11"/>
        <v>0</v>
      </c>
      <c r="I102">
        <f t="shared" si="12"/>
        <v>1</v>
      </c>
      <c r="J102">
        <f t="shared" si="13"/>
        <v>0</v>
      </c>
      <c r="K102">
        <v>1600</v>
      </c>
      <c r="L102">
        <v>7.3777589082278725</v>
      </c>
      <c r="M102" s="55">
        <v>7.1793454287847176</v>
      </c>
      <c r="N102" s="55">
        <v>1312.0491474967655</v>
      </c>
      <c r="O102" s="55">
        <v>0.19841347944315491</v>
      </c>
      <c r="P102">
        <v>64</v>
      </c>
      <c r="Q102">
        <v>4.1588830833596715</v>
      </c>
      <c r="R102">
        <v>15</v>
      </c>
      <c r="S102">
        <v>2.7080502011022101</v>
      </c>
      <c r="T102">
        <v>9.6</v>
      </c>
      <c r="U102">
        <v>2.2617630984737906</v>
      </c>
    </row>
    <row r="103" spans="1:21" x14ac:dyDescent="0.25">
      <c r="A103">
        <v>102</v>
      </c>
      <c r="B103" t="s">
        <v>14</v>
      </c>
      <c r="C103">
        <v>6</v>
      </c>
      <c r="D103">
        <f t="shared" si="7"/>
        <v>0</v>
      </c>
      <c r="E103">
        <f t="shared" si="8"/>
        <v>0</v>
      </c>
      <c r="F103">
        <f t="shared" si="9"/>
        <v>0</v>
      </c>
      <c r="G103">
        <f t="shared" si="10"/>
        <v>0</v>
      </c>
      <c r="H103">
        <f t="shared" si="11"/>
        <v>0</v>
      </c>
      <c r="I103">
        <f t="shared" si="12"/>
        <v>1</v>
      </c>
      <c r="J103">
        <f t="shared" si="13"/>
        <v>0</v>
      </c>
      <c r="K103">
        <v>1550</v>
      </c>
      <c r="L103">
        <v>7.3460102099132927</v>
      </c>
      <c r="M103" s="55">
        <v>7.1793454287847176</v>
      </c>
      <c r="N103" s="55">
        <v>1312.0491474967655</v>
      </c>
      <c r="O103" s="55">
        <v>0.16666478112857508</v>
      </c>
      <c r="P103">
        <v>64</v>
      </c>
      <c r="Q103">
        <v>4.1588830833596715</v>
      </c>
      <c r="R103">
        <v>15</v>
      </c>
      <c r="S103">
        <v>2.7080502011022101</v>
      </c>
      <c r="T103">
        <v>9.6</v>
      </c>
      <c r="U103">
        <v>2.2617630984737906</v>
      </c>
    </row>
    <row r="104" spans="1:21" x14ac:dyDescent="0.25">
      <c r="A104">
        <v>103</v>
      </c>
      <c r="B104" t="s">
        <v>14</v>
      </c>
      <c r="C104">
        <v>6</v>
      </c>
      <c r="D104">
        <f t="shared" si="7"/>
        <v>0</v>
      </c>
      <c r="E104">
        <f t="shared" si="8"/>
        <v>0</v>
      </c>
      <c r="F104">
        <f t="shared" si="9"/>
        <v>0</v>
      </c>
      <c r="G104">
        <f t="shared" si="10"/>
        <v>0</v>
      </c>
      <c r="H104">
        <f t="shared" si="11"/>
        <v>0</v>
      </c>
      <c r="I104">
        <f t="shared" si="12"/>
        <v>1</v>
      </c>
      <c r="J104">
        <f t="shared" si="13"/>
        <v>0</v>
      </c>
      <c r="K104">
        <v>1650</v>
      </c>
      <c r="L104">
        <v>7.4085305668946262</v>
      </c>
      <c r="M104" s="55">
        <v>7.4728432288393005</v>
      </c>
      <c r="N104" s="55">
        <v>1759.6025327080119</v>
      </c>
      <c r="O104" s="55">
        <v>-6.4312661944674332E-2</v>
      </c>
      <c r="P104">
        <v>68</v>
      </c>
      <c r="Q104">
        <v>4.219507705176107</v>
      </c>
      <c r="R104">
        <v>15.9</v>
      </c>
      <c r="S104">
        <v>2.7663191092261861</v>
      </c>
      <c r="T104">
        <v>11</v>
      </c>
      <c r="U104">
        <v>2.3978952727983707</v>
      </c>
    </row>
    <row r="105" spans="1:21" x14ac:dyDescent="0.25">
      <c r="A105">
        <v>104</v>
      </c>
      <c r="B105" t="s">
        <v>15</v>
      </c>
      <c r="C105">
        <v>7</v>
      </c>
      <c r="D105">
        <f t="shared" si="7"/>
        <v>0</v>
      </c>
      <c r="E105">
        <f t="shared" si="8"/>
        <v>0</v>
      </c>
      <c r="F105">
        <f t="shared" si="9"/>
        <v>0</v>
      </c>
      <c r="G105">
        <f t="shared" si="10"/>
        <v>0</v>
      </c>
      <c r="H105">
        <f t="shared" si="11"/>
        <v>0</v>
      </c>
      <c r="I105">
        <f t="shared" si="12"/>
        <v>0</v>
      </c>
      <c r="J105">
        <f t="shared" si="13"/>
        <v>1</v>
      </c>
      <c r="K105">
        <v>5.9</v>
      </c>
      <c r="L105">
        <v>1.7749523509116738</v>
      </c>
      <c r="M105" s="55">
        <v>1.9020093435991221</v>
      </c>
      <c r="N105" s="55">
        <v>6.6993422075472315</v>
      </c>
      <c r="O105" s="55">
        <v>-0.1270569926874483</v>
      </c>
      <c r="P105">
        <v>8.8000000000000007</v>
      </c>
      <c r="Q105">
        <v>2.174751721484161</v>
      </c>
      <c r="R105">
        <v>24</v>
      </c>
      <c r="S105">
        <v>3.1780538303479458</v>
      </c>
      <c r="T105">
        <v>16</v>
      </c>
      <c r="U105">
        <v>2.7725887222397811</v>
      </c>
    </row>
    <row r="106" spans="1:21" x14ac:dyDescent="0.25">
      <c r="A106">
        <v>105</v>
      </c>
      <c r="B106" t="s">
        <v>15</v>
      </c>
      <c r="C106">
        <v>7</v>
      </c>
      <c r="D106">
        <f t="shared" si="7"/>
        <v>0</v>
      </c>
      <c r="E106">
        <f t="shared" si="8"/>
        <v>0</v>
      </c>
      <c r="F106">
        <f t="shared" si="9"/>
        <v>0</v>
      </c>
      <c r="G106">
        <f t="shared" si="10"/>
        <v>0</v>
      </c>
      <c r="H106">
        <f t="shared" si="11"/>
        <v>0</v>
      </c>
      <c r="I106">
        <f t="shared" si="12"/>
        <v>0</v>
      </c>
      <c r="J106">
        <f t="shared" si="13"/>
        <v>1</v>
      </c>
      <c r="K106">
        <v>32</v>
      </c>
      <c r="L106">
        <v>3.4657359027997265</v>
      </c>
      <c r="M106" s="55">
        <v>3.371540200292463</v>
      </c>
      <c r="N106" s="55">
        <v>29.123348321677277</v>
      </c>
      <c r="O106" s="55">
        <v>9.4195702507263501E-2</v>
      </c>
      <c r="P106">
        <v>14.7</v>
      </c>
      <c r="Q106">
        <v>2.6878474937846906</v>
      </c>
      <c r="R106">
        <v>24</v>
      </c>
      <c r="S106">
        <v>3.1780538303479458</v>
      </c>
      <c r="T106">
        <v>13.6</v>
      </c>
      <c r="U106">
        <v>2.6100697927420065</v>
      </c>
    </row>
    <row r="107" spans="1:21" x14ac:dyDescent="0.25">
      <c r="A107">
        <v>106</v>
      </c>
      <c r="B107" t="s">
        <v>15</v>
      </c>
      <c r="C107">
        <v>7</v>
      </c>
      <c r="D107">
        <f t="shared" si="7"/>
        <v>0</v>
      </c>
      <c r="E107">
        <f t="shared" si="8"/>
        <v>0</v>
      </c>
      <c r="F107">
        <f t="shared" si="9"/>
        <v>0</v>
      </c>
      <c r="G107">
        <f t="shared" si="10"/>
        <v>0</v>
      </c>
      <c r="H107">
        <f t="shared" si="11"/>
        <v>0</v>
      </c>
      <c r="I107">
        <f t="shared" si="12"/>
        <v>0</v>
      </c>
      <c r="J107">
        <f t="shared" si="13"/>
        <v>1</v>
      </c>
      <c r="K107">
        <v>40</v>
      </c>
      <c r="L107">
        <v>3.6888794541139363</v>
      </c>
      <c r="M107" s="55">
        <v>3.6841378129890128</v>
      </c>
      <c r="N107" s="55">
        <v>39.810783308342039</v>
      </c>
      <c r="O107" s="55">
        <v>4.7416411249234791E-3</v>
      </c>
      <c r="P107">
        <v>16</v>
      </c>
      <c r="Q107">
        <v>2.7725887222397811</v>
      </c>
      <c r="R107">
        <v>23.9</v>
      </c>
      <c r="S107">
        <v>3.1738784589374651</v>
      </c>
      <c r="T107">
        <v>15.2</v>
      </c>
      <c r="U107">
        <v>2.7212954278522306</v>
      </c>
    </row>
    <row r="108" spans="1:21" x14ac:dyDescent="0.25">
      <c r="A108">
        <v>107</v>
      </c>
      <c r="B108" t="s">
        <v>15</v>
      </c>
      <c r="C108">
        <v>7</v>
      </c>
      <c r="D108">
        <f t="shared" si="7"/>
        <v>0</v>
      </c>
      <c r="E108">
        <f t="shared" si="8"/>
        <v>0</v>
      </c>
      <c r="F108">
        <f t="shared" si="9"/>
        <v>0</v>
      </c>
      <c r="G108">
        <f t="shared" si="10"/>
        <v>0</v>
      </c>
      <c r="H108">
        <f t="shared" si="11"/>
        <v>0</v>
      </c>
      <c r="I108">
        <f t="shared" si="12"/>
        <v>0</v>
      </c>
      <c r="J108">
        <f t="shared" si="13"/>
        <v>1</v>
      </c>
      <c r="K108">
        <v>51.5</v>
      </c>
      <c r="L108">
        <v>3.9415818076696905</v>
      </c>
      <c r="M108" s="55">
        <v>3.9793078266919899</v>
      </c>
      <c r="N108" s="55">
        <v>53.48000398202722</v>
      </c>
      <c r="O108" s="55">
        <v>-3.772601902229944E-2</v>
      </c>
      <c r="P108">
        <v>17.2</v>
      </c>
      <c r="Q108">
        <v>2.8449093838194073</v>
      </c>
      <c r="R108">
        <v>26.7</v>
      </c>
      <c r="S108">
        <v>3.2846635654062037</v>
      </c>
      <c r="T108">
        <v>15.3</v>
      </c>
      <c r="U108">
        <v>2.7278528283983898</v>
      </c>
    </row>
    <row r="109" spans="1:21" x14ac:dyDescent="0.25">
      <c r="A109">
        <v>108</v>
      </c>
      <c r="B109" t="s">
        <v>15</v>
      </c>
      <c r="C109">
        <v>7</v>
      </c>
      <c r="D109">
        <f t="shared" si="7"/>
        <v>0</v>
      </c>
      <c r="E109">
        <f t="shared" si="8"/>
        <v>0</v>
      </c>
      <c r="F109">
        <f t="shared" si="9"/>
        <v>0</v>
      </c>
      <c r="G109">
        <f t="shared" si="10"/>
        <v>0</v>
      </c>
      <c r="H109">
        <f t="shared" si="11"/>
        <v>0</v>
      </c>
      <c r="I109">
        <f t="shared" si="12"/>
        <v>0</v>
      </c>
      <c r="J109">
        <f t="shared" si="13"/>
        <v>1</v>
      </c>
      <c r="K109">
        <v>70</v>
      </c>
      <c r="L109">
        <v>4.2484952420493594</v>
      </c>
      <c r="M109" s="55">
        <v>4.1720247426692225</v>
      </c>
      <c r="N109" s="55">
        <v>64.846616987397439</v>
      </c>
      <c r="O109" s="55">
        <v>7.6470499380136836E-2</v>
      </c>
      <c r="P109">
        <v>18.5</v>
      </c>
      <c r="Q109">
        <v>2.917770732084279</v>
      </c>
      <c r="R109">
        <v>24.8</v>
      </c>
      <c r="S109">
        <v>3.2108436531709366</v>
      </c>
      <c r="T109">
        <v>15.9</v>
      </c>
      <c r="U109">
        <v>2.7663191092261861</v>
      </c>
    </row>
    <row r="110" spans="1:21" x14ac:dyDescent="0.25">
      <c r="A110">
        <v>109</v>
      </c>
      <c r="B110" t="s">
        <v>15</v>
      </c>
      <c r="C110">
        <v>7</v>
      </c>
      <c r="D110">
        <f t="shared" si="7"/>
        <v>0</v>
      </c>
      <c r="E110">
        <f t="shared" si="8"/>
        <v>0</v>
      </c>
      <c r="F110">
        <f t="shared" si="9"/>
        <v>0</v>
      </c>
      <c r="G110">
        <f t="shared" si="10"/>
        <v>0</v>
      </c>
      <c r="H110">
        <f t="shared" si="11"/>
        <v>0</v>
      </c>
      <c r="I110">
        <f t="shared" si="12"/>
        <v>0</v>
      </c>
      <c r="J110">
        <f t="shared" si="13"/>
        <v>1</v>
      </c>
      <c r="K110">
        <v>100</v>
      </c>
      <c r="L110">
        <v>4.6051701859880918</v>
      </c>
      <c r="M110" s="55">
        <v>4.3894584154962661</v>
      </c>
      <c r="N110" s="55">
        <v>80.596757203520696</v>
      </c>
      <c r="O110" s="55">
        <v>0.21571177049182566</v>
      </c>
      <c r="P110">
        <v>19.2</v>
      </c>
      <c r="Q110">
        <v>2.954910279033736</v>
      </c>
      <c r="R110">
        <v>27.2</v>
      </c>
      <c r="S110">
        <v>3.3032169733019514</v>
      </c>
      <c r="T110">
        <v>17.3</v>
      </c>
      <c r="U110">
        <v>2.8507065015037334</v>
      </c>
    </row>
    <row r="111" spans="1:21" x14ac:dyDescent="0.25">
      <c r="A111">
        <v>110</v>
      </c>
      <c r="B111" t="s">
        <v>15</v>
      </c>
      <c r="C111">
        <v>7</v>
      </c>
      <c r="D111">
        <f t="shared" si="7"/>
        <v>0</v>
      </c>
      <c r="E111">
        <f t="shared" si="8"/>
        <v>0</v>
      </c>
      <c r="F111">
        <f t="shared" si="9"/>
        <v>0</v>
      </c>
      <c r="G111">
        <f t="shared" si="10"/>
        <v>0</v>
      </c>
      <c r="H111">
        <f t="shared" si="11"/>
        <v>0</v>
      </c>
      <c r="I111">
        <f t="shared" si="12"/>
        <v>0</v>
      </c>
      <c r="J111">
        <f t="shared" si="13"/>
        <v>1</v>
      </c>
      <c r="K111">
        <v>78</v>
      </c>
      <c r="L111">
        <v>4.3567088266895917</v>
      </c>
      <c r="M111" s="55">
        <v>4.3733482584702656</v>
      </c>
      <c r="N111" s="55">
        <v>79.308733776392273</v>
      </c>
      <c r="O111" s="55">
        <v>-1.6639431780673952E-2</v>
      </c>
      <c r="P111">
        <v>19.399999999999999</v>
      </c>
      <c r="Q111">
        <v>2.9652730660692823</v>
      </c>
      <c r="R111">
        <v>26.8</v>
      </c>
      <c r="S111">
        <v>3.2884018875168111</v>
      </c>
      <c r="T111">
        <v>16.100000000000001</v>
      </c>
      <c r="U111">
        <v>2.7788192719904172</v>
      </c>
    </row>
    <row r="112" spans="1:21" x14ac:dyDescent="0.25">
      <c r="A112">
        <v>111</v>
      </c>
      <c r="B112" t="s">
        <v>15</v>
      </c>
      <c r="C112">
        <v>7</v>
      </c>
      <c r="D112">
        <f t="shared" si="7"/>
        <v>0</v>
      </c>
      <c r="E112">
        <f t="shared" si="8"/>
        <v>0</v>
      </c>
      <c r="F112">
        <f t="shared" si="9"/>
        <v>0</v>
      </c>
      <c r="G112">
        <f t="shared" si="10"/>
        <v>0</v>
      </c>
      <c r="H112">
        <f t="shared" si="11"/>
        <v>0</v>
      </c>
      <c r="I112">
        <f t="shared" si="12"/>
        <v>0</v>
      </c>
      <c r="J112">
        <f t="shared" si="13"/>
        <v>1</v>
      </c>
      <c r="K112">
        <v>80</v>
      </c>
      <c r="L112">
        <v>4.3820266346738812</v>
      </c>
      <c r="M112" s="55">
        <v>4.4884227291314147</v>
      </c>
      <c r="N112" s="55">
        <v>88.980988017473464</v>
      </c>
      <c r="O112" s="55">
        <v>-0.10639609445753351</v>
      </c>
      <c r="P112">
        <v>20.2</v>
      </c>
      <c r="Q112">
        <v>3.0056826044071592</v>
      </c>
      <c r="R112">
        <v>27.9</v>
      </c>
      <c r="S112">
        <v>3.3286266888273199</v>
      </c>
      <c r="T112">
        <v>15.1</v>
      </c>
      <c r="U112">
        <v>2.7146947438208788</v>
      </c>
    </row>
    <row r="113" spans="1:21" x14ac:dyDescent="0.25">
      <c r="A113">
        <v>112</v>
      </c>
      <c r="B113" t="s">
        <v>15</v>
      </c>
      <c r="C113">
        <v>7</v>
      </c>
      <c r="D113">
        <f t="shared" si="7"/>
        <v>0</v>
      </c>
      <c r="E113">
        <f t="shared" si="8"/>
        <v>0</v>
      </c>
      <c r="F113">
        <f t="shared" si="9"/>
        <v>0</v>
      </c>
      <c r="G113">
        <f t="shared" si="10"/>
        <v>0</v>
      </c>
      <c r="H113">
        <f t="shared" si="11"/>
        <v>0</v>
      </c>
      <c r="I113">
        <f t="shared" si="12"/>
        <v>0</v>
      </c>
      <c r="J113">
        <f t="shared" si="13"/>
        <v>1</v>
      </c>
      <c r="K113">
        <v>85</v>
      </c>
      <c r="L113">
        <v>4.4426512564903167</v>
      </c>
      <c r="M113" s="55">
        <v>4.4796495475540397</v>
      </c>
      <c r="N113" s="55">
        <v>88.203756036516111</v>
      </c>
      <c r="O113" s="55">
        <v>-3.6998291063722988E-2</v>
      </c>
      <c r="P113">
        <v>20.8</v>
      </c>
      <c r="Q113">
        <v>3.0349529867072724</v>
      </c>
      <c r="R113">
        <v>24.7</v>
      </c>
      <c r="S113">
        <v>3.2068032436339315</v>
      </c>
      <c r="T113">
        <v>14.6</v>
      </c>
      <c r="U113">
        <v>2.6810215287142909</v>
      </c>
    </row>
    <row r="114" spans="1:21" x14ac:dyDescent="0.25">
      <c r="A114">
        <v>113</v>
      </c>
      <c r="B114" t="s">
        <v>15</v>
      </c>
      <c r="C114">
        <v>7</v>
      </c>
      <c r="D114">
        <f t="shared" si="7"/>
        <v>0</v>
      </c>
      <c r="E114">
        <f t="shared" si="8"/>
        <v>0</v>
      </c>
      <c r="F114">
        <f t="shared" si="9"/>
        <v>0</v>
      </c>
      <c r="G114">
        <f t="shared" si="10"/>
        <v>0</v>
      </c>
      <c r="H114">
        <f t="shared" si="11"/>
        <v>0</v>
      </c>
      <c r="I114">
        <f t="shared" si="12"/>
        <v>0</v>
      </c>
      <c r="J114">
        <f t="shared" si="13"/>
        <v>1</v>
      </c>
      <c r="K114">
        <v>85</v>
      </c>
      <c r="L114">
        <v>4.4426512564903167</v>
      </c>
      <c r="M114" s="55">
        <v>4.4422332280724639</v>
      </c>
      <c r="N114" s="55">
        <v>84.964475010227488</v>
      </c>
      <c r="O114" s="55">
        <v>4.1802841785276712E-4</v>
      </c>
      <c r="P114">
        <v>21</v>
      </c>
      <c r="Q114">
        <v>3.044522437723423</v>
      </c>
      <c r="R114">
        <v>24.2</v>
      </c>
      <c r="S114">
        <v>3.1863526331626408</v>
      </c>
      <c r="T114">
        <v>13.2</v>
      </c>
      <c r="U114">
        <v>2.5802168295923251</v>
      </c>
    </row>
    <row r="115" spans="1:21" x14ac:dyDescent="0.25">
      <c r="A115">
        <v>114</v>
      </c>
      <c r="B115" t="s">
        <v>15</v>
      </c>
      <c r="C115">
        <v>7</v>
      </c>
      <c r="D115">
        <f t="shared" si="7"/>
        <v>0</v>
      </c>
      <c r="E115">
        <f t="shared" si="8"/>
        <v>0</v>
      </c>
      <c r="F115">
        <f t="shared" si="9"/>
        <v>0</v>
      </c>
      <c r="G115">
        <f t="shared" si="10"/>
        <v>0</v>
      </c>
      <c r="H115">
        <f t="shared" si="11"/>
        <v>0</v>
      </c>
      <c r="I115">
        <f t="shared" si="12"/>
        <v>0</v>
      </c>
      <c r="J115">
        <f t="shared" si="13"/>
        <v>1</v>
      </c>
      <c r="K115">
        <v>110</v>
      </c>
      <c r="L115">
        <v>4.7004803657924166</v>
      </c>
      <c r="M115" s="55">
        <v>4.7750125181741971</v>
      </c>
      <c r="N115" s="55">
        <v>118.51179816277147</v>
      </c>
      <c r="O115" s="55">
        <v>-7.453215238178057E-2</v>
      </c>
      <c r="P115">
        <v>22.5</v>
      </c>
      <c r="Q115">
        <v>3.1135153092103742</v>
      </c>
      <c r="R115">
        <v>25.3</v>
      </c>
      <c r="S115">
        <v>3.2308043957334744</v>
      </c>
      <c r="T115">
        <v>15.8</v>
      </c>
      <c r="U115">
        <v>2.760009940032921</v>
      </c>
    </row>
    <row r="116" spans="1:21" x14ac:dyDescent="0.25">
      <c r="A116">
        <v>115</v>
      </c>
      <c r="B116" t="s">
        <v>15</v>
      </c>
      <c r="C116">
        <v>7</v>
      </c>
      <c r="D116">
        <f t="shared" si="7"/>
        <v>0</v>
      </c>
      <c r="E116">
        <f t="shared" si="8"/>
        <v>0</v>
      </c>
      <c r="F116">
        <f t="shared" si="9"/>
        <v>0</v>
      </c>
      <c r="G116">
        <f t="shared" si="10"/>
        <v>0</v>
      </c>
      <c r="H116">
        <f t="shared" si="11"/>
        <v>0</v>
      </c>
      <c r="I116">
        <f t="shared" si="12"/>
        <v>0</v>
      </c>
      <c r="J116">
        <f t="shared" si="13"/>
        <v>1</v>
      </c>
      <c r="K116">
        <v>115</v>
      </c>
      <c r="L116">
        <v>4.7449321283632502</v>
      </c>
      <c r="M116" s="55">
        <v>4.7624347126241222</v>
      </c>
      <c r="N116" s="55">
        <v>117.03051498432754</v>
      </c>
      <c r="O116" s="55">
        <v>-1.7502584260872034E-2</v>
      </c>
      <c r="P116">
        <v>22.5</v>
      </c>
      <c r="Q116">
        <v>3.1135153092103742</v>
      </c>
      <c r="R116">
        <v>26.3</v>
      </c>
      <c r="S116">
        <v>3.2695689391837188</v>
      </c>
      <c r="T116">
        <v>14.7</v>
      </c>
      <c r="U116">
        <v>2.6878474937846906</v>
      </c>
    </row>
    <row r="117" spans="1:21" x14ac:dyDescent="0.25">
      <c r="A117">
        <v>116</v>
      </c>
      <c r="B117" t="s">
        <v>15</v>
      </c>
      <c r="C117">
        <v>7</v>
      </c>
      <c r="D117">
        <f t="shared" si="7"/>
        <v>0</v>
      </c>
      <c r="E117">
        <f t="shared" si="8"/>
        <v>0</v>
      </c>
      <c r="F117">
        <f t="shared" si="9"/>
        <v>0</v>
      </c>
      <c r="G117">
        <f t="shared" si="10"/>
        <v>0</v>
      </c>
      <c r="H117">
        <f t="shared" si="11"/>
        <v>0</v>
      </c>
      <c r="I117">
        <f t="shared" si="12"/>
        <v>0</v>
      </c>
      <c r="J117">
        <f t="shared" si="13"/>
        <v>1</v>
      </c>
      <c r="K117">
        <v>125</v>
      </c>
      <c r="L117">
        <v>4.8283137373023015</v>
      </c>
      <c r="M117" s="55">
        <v>4.7914013905455199</v>
      </c>
      <c r="N117" s="55">
        <v>120.47007604873041</v>
      </c>
      <c r="O117" s="55">
        <v>3.6912346756781567E-2</v>
      </c>
      <c r="P117">
        <v>22.5</v>
      </c>
      <c r="Q117">
        <v>3.1135153092103742</v>
      </c>
      <c r="R117">
        <v>25.3</v>
      </c>
      <c r="S117">
        <v>3.2308043957334744</v>
      </c>
      <c r="T117">
        <v>16.3</v>
      </c>
      <c r="U117">
        <v>2.7911651078127169</v>
      </c>
    </row>
    <row r="118" spans="1:21" x14ac:dyDescent="0.25">
      <c r="A118">
        <v>117</v>
      </c>
      <c r="B118" t="s">
        <v>15</v>
      </c>
      <c r="C118">
        <v>7</v>
      </c>
      <c r="D118">
        <f t="shared" si="7"/>
        <v>0</v>
      </c>
      <c r="E118">
        <f t="shared" si="8"/>
        <v>0</v>
      </c>
      <c r="F118">
        <f t="shared" si="9"/>
        <v>0</v>
      </c>
      <c r="G118">
        <f t="shared" si="10"/>
        <v>0</v>
      </c>
      <c r="H118">
        <f t="shared" si="11"/>
        <v>0</v>
      </c>
      <c r="I118">
        <f t="shared" si="12"/>
        <v>0</v>
      </c>
      <c r="J118">
        <f t="shared" si="13"/>
        <v>1</v>
      </c>
      <c r="K118">
        <v>130</v>
      </c>
      <c r="L118">
        <v>4.8675344504555822</v>
      </c>
      <c r="M118" s="55">
        <v>4.8714657875375522</v>
      </c>
      <c r="N118" s="55">
        <v>130.51207974015836</v>
      </c>
      <c r="O118" s="55">
        <v>-3.9313370819700211E-3</v>
      </c>
      <c r="P118">
        <v>22.8</v>
      </c>
      <c r="Q118">
        <v>3.1267605359603952</v>
      </c>
      <c r="R118">
        <v>28</v>
      </c>
      <c r="S118">
        <v>3.3322045101752038</v>
      </c>
      <c r="T118">
        <v>15.5</v>
      </c>
      <c r="U118">
        <v>2.7408400239252009</v>
      </c>
    </row>
    <row r="119" spans="1:21" x14ac:dyDescent="0.25">
      <c r="A119">
        <v>118</v>
      </c>
      <c r="B119" t="s">
        <v>15</v>
      </c>
      <c r="C119">
        <v>7</v>
      </c>
      <c r="D119">
        <f t="shared" si="7"/>
        <v>0</v>
      </c>
      <c r="E119">
        <f t="shared" si="8"/>
        <v>0</v>
      </c>
      <c r="F119">
        <f t="shared" si="9"/>
        <v>0</v>
      </c>
      <c r="G119">
        <f t="shared" si="10"/>
        <v>0</v>
      </c>
      <c r="H119">
        <f t="shared" si="11"/>
        <v>0</v>
      </c>
      <c r="I119">
        <f t="shared" si="12"/>
        <v>0</v>
      </c>
      <c r="J119">
        <f t="shared" si="13"/>
        <v>1</v>
      </c>
      <c r="K119">
        <v>120</v>
      </c>
      <c r="L119">
        <v>4.7874917427820458</v>
      </c>
      <c r="M119" s="55">
        <v>4.8795054698342248</v>
      </c>
      <c r="N119" s="55">
        <v>131.56558464494788</v>
      </c>
      <c r="O119" s="55">
        <v>-9.2013727052179028E-2</v>
      </c>
      <c r="P119">
        <v>23.5</v>
      </c>
      <c r="Q119">
        <v>3.1570004211501135</v>
      </c>
      <c r="R119">
        <v>26</v>
      </c>
      <c r="S119">
        <v>3.2580965380214821</v>
      </c>
      <c r="T119">
        <v>14.5</v>
      </c>
      <c r="U119">
        <v>2.6741486494265287</v>
      </c>
    </row>
    <row r="120" spans="1:21" x14ac:dyDescent="0.25">
      <c r="A120">
        <v>119</v>
      </c>
      <c r="B120" t="s">
        <v>15</v>
      </c>
      <c r="C120">
        <v>7</v>
      </c>
      <c r="D120">
        <f t="shared" si="7"/>
        <v>0</v>
      </c>
      <c r="E120">
        <f t="shared" si="8"/>
        <v>0</v>
      </c>
      <c r="F120">
        <f t="shared" si="9"/>
        <v>0</v>
      </c>
      <c r="G120">
        <f t="shared" si="10"/>
        <v>0</v>
      </c>
      <c r="H120">
        <f t="shared" si="11"/>
        <v>0</v>
      </c>
      <c r="I120">
        <f t="shared" si="12"/>
        <v>0</v>
      </c>
      <c r="J120">
        <f t="shared" si="13"/>
        <v>1</v>
      </c>
      <c r="K120">
        <v>120</v>
      </c>
      <c r="L120">
        <v>4.7874917427820458</v>
      </c>
      <c r="M120" s="55">
        <v>4.8449280707362234</v>
      </c>
      <c r="N120" s="55">
        <v>127.09413987703633</v>
      </c>
      <c r="O120" s="55">
        <v>-5.7436327954177635E-2</v>
      </c>
      <c r="P120">
        <v>23.5</v>
      </c>
      <c r="Q120">
        <v>3.1570004211501135</v>
      </c>
      <c r="R120">
        <v>24</v>
      </c>
      <c r="S120">
        <v>3.1780538303479458</v>
      </c>
      <c r="T120">
        <v>15</v>
      </c>
      <c r="U120">
        <v>2.7080502011022101</v>
      </c>
    </row>
    <row r="121" spans="1:21" x14ac:dyDescent="0.25">
      <c r="A121">
        <v>120</v>
      </c>
      <c r="B121" t="s">
        <v>15</v>
      </c>
      <c r="C121">
        <v>7</v>
      </c>
      <c r="D121">
        <f t="shared" si="7"/>
        <v>0</v>
      </c>
      <c r="E121">
        <f t="shared" si="8"/>
        <v>0</v>
      </c>
      <c r="F121">
        <f t="shared" si="9"/>
        <v>0</v>
      </c>
      <c r="G121">
        <f t="shared" si="10"/>
        <v>0</v>
      </c>
      <c r="H121">
        <f t="shared" si="11"/>
        <v>0</v>
      </c>
      <c r="I121">
        <f t="shared" si="12"/>
        <v>0</v>
      </c>
      <c r="J121">
        <f t="shared" si="13"/>
        <v>1</v>
      </c>
      <c r="K121">
        <v>130</v>
      </c>
      <c r="L121">
        <v>4.8675344504555822</v>
      </c>
      <c r="M121" s="55">
        <v>4.897339050687636</v>
      </c>
      <c r="N121" s="55">
        <v>133.93291639615546</v>
      </c>
      <c r="O121" s="55">
        <v>-2.980460023205378E-2</v>
      </c>
      <c r="P121">
        <v>23.5</v>
      </c>
      <c r="Q121">
        <v>3.1570004211501135</v>
      </c>
      <c r="R121">
        <v>26</v>
      </c>
      <c r="S121">
        <v>3.2580965380214821</v>
      </c>
      <c r="T121">
        <v>15</v>
      </c>
      <c r="U121">
        <v>2.7080502011022101</v>
      </c>
    </row>
    <row r="122" spans="1:21" x14ac:dyDescent="0.25">
      <c r="A122">
        <v>121</v>
      </c>
      <c r="B122" t="s">
        <v>15</v>
      </c>
      <c r="C122">
        <v>7</v>
      </c>
      <c r="D122">
        <f t="shared" si="7"/>
        <v>0</v>
      </c>
      <c r="E122">
        <f t="shared" si="8"/>
        <v>0</v>
      </c>
      <c r="F122">
        <f t="shared" si="9"/>
        <v>0</v>
      </c>
      <c r="G122">
        <f t="shared" si="10"/>
        <v>0</v>
      </c>
      <c r="H122">
        <f t="shared" si="11"/>
        <v>0</v>
      </c>
      <c r="I122">
        <f t="shared" si="12"/>
        <v>0</v>
      </c>
      <c r="J122">
        <f t="shared" si="13"/>
        <v>1</v>
      </c>
      <c r="K122">
        <v>135</v>
      </c>
      <c r="L122">
        <v>4.9052747784384296</v>
      </c>
      <c r="M122" s="55">
        <v>4.8716578103785153</v>
      </c>
      <c r="N122" s="55">
        <v>130.53714344681515</v>
      </c>
      <c r="O122" s="55">
        <v>3.3616968059914321E-2</v>
      </c>
      <c r="P122">
        <v>23.5</v>
      </c>
      <c r="Q122">
        <v>3.1570004211501135</v>
      </c>
      <c r="R122">
        <v>25</v>
      </c>
      <c r="S122">
        <v>3.2188758248682006</v>
      </c>
      <c r="T122">
        <v>15</v>
      </c>
      <c r="U122">
        <v>2.7080502011022101</v>
      </c>
    </row>
    <row r="123" spans="1:21" x14ac:dyDescent="0.25">
      <c r="A123">
        <v>122</v>
      </c>
      <c r="B123" t="s">
        <v>15</v>
      </c>
      <c r="C123">
        <v>7</v>
      </c>
      <c r="D123">
        <f t="shared" si="7"/>
        <v>0</v>
      </c>
      <c r="E123">
        <f t="shared" si="8"/>
        <v>0</v>
      </c>
      <c r="F123">
        <f t="shared" si="9"/>
        <v>0</v>
      </c>
      <c r="G123">
        <f t="shared" si="10"/>
        <v>0</v>
      </c>
      <c r="H123">
        <f t="shared" si="11"/>
        <v>0</v>
      </c>
      <c r="I123">
        <f t="shared" si="12"/>
        <v>0</v>
      </c>
      <c r="J123">
        <f t="shared" si="13"/>
        <v>1</v>
      </c>
      <c r="K123">
        <v>110</v>
      </c>
      <c r="L123">
        <v>4.7004803657924166</v>
      </c>
      <c r="M123" s="55">
        <v>4.8969834089910691</v>
      </c>
      <c r="N123" s="55">
        <v>133.88529273552388</v>
      </c>
      <c r="O123" s="55">
        <v>-0.19650304319865253</v>
      </c>
      <c r="P123">
        <v>23.5</v>
      </c>
      <c r="Q123">
        <v>3.1570004211501135</v>
      </c>
      <c r="R123">
        <v>23.5</v>
      </c>
      <c r="S123">
        <v>3.1570004211501135</v>
      </c>
      <c r="T123">
        <v>17</v>
      </c>
      <c r="U123">
        <v>2.8332133440562162</v>
      </c>
    </row>
    <row r="124" spans="1:21" x14ac:dyDescent="0.25">
      <c r="A124">
        <v>123</v>
      </c>
      <c r="B124" t="s">
        <v>15</v>
      </c>
      <c r="C124">
        <v>7</v>
      </c>
      <c r="D124">
        <f t="shared" si="7"/>
        <v>0</v>
      </c>
      <c r="E124">
        <f t="shared" si="8"/>
        <v>0</v>
      </c>
      <c r="F124">
        <f t="shared" si="9"/>
        <v>0</v>
      </c>
      <c r="G124">
        <f t="shared" si="10"/>
        <v>0</v>
      </c>
      <c r="H124">
        <f t="shared" si="11"/>
        <v>0</v>
      </c>
      <c r="I124">
        <f t="shared" si="12"/>
        <v>0</v>
      </c>
      <c r="J124">
        <f t="shared" si="13"/>
        <v>1</v>
      </c>
      <c r="K124">
        <v>130</v>
      </c>
      <c r="L124">
        <v>4.8675344504555822</v>
      </c>
      <c r="M124" s="55">
        <v>4.9230524208272559</v>
      </c>
      <c r="N124" s="55">
        <v>137.42144171160953</v>
      </c>
      <c r="O124" s="55">
        <v>-5.5517970371673719E-2</v>
      </c>
      <c r="P124">
        <v>24</v>
      </c>
      <c r="Q124">
        <v>3.1780538303479458</v>
      </c>
      <c r="R124">
        <v>24.4</v>
      </c>
      <c r="S124">
        <v>3.1945831322991562</v>
      </c>
      <c r="T124">
        <v>15.1</v>
      </c>
      <c r="U124">
        <v>2.7146947438208788</v>
      </c>
    </row>
    <row r="125" spans="1:21" x14ac:dyDescent="0.25">
      <c r="A125">
        <v>124</v>
      </c>
      <c r="B125" t="s">
        <v>15</v>
      </c>
      <c r="C125">
        <v>7</v>
      </c>
      <c r="D125">
        <f t="shared" si="7"/>
        <v>0</v>
      </c>
      <c r="E125">
        <f t="shared" si="8"/>
        <v>0</v>
      </c>
      <c r="F125">
        <f t="shared" si="9"/>
        <v>0</v>
      </c>
      <c r="G125">
        <f t="shared" si="10"/>
        <v>0</v>
      </c>
      <c r="H125">
        <f t="shared" si="11"/>
        <v>0</v>
      </c>
      <c r="I125">
        <f t="shared" si="12"/>
        <v>0</v>
      </c>
      <c r="J125">
        <f t="shared" si="13"/>
        <v>1</v>
      </c>
      <c r="K125">
        <v>150</v>
      </c>
      <c r="L125">
        <v>5.0106352940962555</v>
      </c>
      <c r="M125" s="55">
        <v>5.020143470713478</v>
      </c>
      <c r="N125" s="55">
        <v>151.43302844022472</v>
      </c>
      <c r="O125" s="55">
        <v>-9.5081766172224746E-3</v>
      </c>
      <c r="P125">
        <v>24</v>
      </c>
      <c r="Q125">
        <v>3.1780538303479458</v>
      </c>
      <c r="R125">
        <v>28.3</v>
      </c>
      <c r="S125">
        <v>3.3428618046491918</v>
      </c>
      <c r="T125">
        <v>15.1</v>
      </c>
      <c r="U125">
        <v>2.7146947438208788</v>
      </c>
    </row>
    <row r="126" spans="1:21" x14ac:dyDescent="0.25">
      <c r="A126">
        <v>125</v>
      </c>
      <c r="B126" t="s">
        <v>15</v>
      </c>
      <c r="C126">
        <v>7</v>
      </c>
      <c r="D126">
        <f t="shared" si="7"/>
        <v>0</v>
      </c>
      <c r="E126">
        <f t="shared" si="8"/>
        <v>0</v>
      </c>
      <c r="F126">
        <f t="shared" si="9"/>
        <v>0</v>
      </c>
      <c r="G126">
        <f t="shared" si="10"/>
        <v>0</v>
      </c>
      <c r="H126">
        <f t="shared" si="11"/>
        <v>0</v>
      </c>
      <c r="I126">
        <f t="shared" si="12"/>
        <v>0</v>
      </c>
      <c r="J126">
        <f t="shared" si="13"/>
        <v>1</v>
      </c>
      <c r="K126">
        <v>145</v>
      </c>
      <c r="L126">
        <v>4.9767337424205742</v>
      </c>
      <c r="M126" s="55">
        <v>4.9500532659430121</v>
      </c>
      <c r="N126" s="55">
        <v>141.18248393933845</v>
      </c>
      <c r="O126" s="55">
        <v>2.6680476477562109E-2</v>
      </c>
      <c r="P126">
        <v>24.2</v>
      </c>
      <c r="Q126">
        <v>3.1863526331626408</v>
      </c>
      <c r="R126">
        <v>24.6</v>
      </c>
      <c r="S126">
        <v>3.202746442938317</v>
      </c>
      <c r="T126">
        <v>15</v>
      </c>
      <c r="U126">
        <v>2.7080502011022101</v>
      </c>
    </row>
    <row r="127" spans="1:21" x14ac:dyDescent="0.25">
      <c r="A127">
        <v>126</v>
      </c>
      <c r="B127" t="s">
        <v>15</v>
      </c>
      <c r="C127">
        <v>7</v>
      </c>
      <c r="D127">
        <f t="shared" si="7"/>
        <v>0</v>
      </c>
      <c r="E127">
        <f t="shared" si="8"/>
        <v>0</v>
      </c>
      <c r="F127">
        <f t="shared" si="9"/>
        <v>0</v>
      </c>
      <c r="G127">
        <f t="shared" si="10"/>
        <v>0</v>
      </c>
      <c r="H127">
        <f t="shared" si="11"/>
        <v>0</v>
      </c>
      <c r="I127">
        <f t="shared" si="12"/>
        <v>0</v>
      </c>
      <c r="J127">
        <f t="shared" si="13"/>
        <v>1</v>
      </c>
      <c r="K127">
        <v>150</v>
      </c>
      <c r="L127">
        <v>5.0106352940962555</v>
      </c>
      <c r="M127" s="55">
        <v>4.8860162936893339</v>
      </c>
      <c r="N127" s="55">
        <v>132.42497964081568</v>
      </c>
      <c r="O127" s="55">
        <v>0.12461900040692164</v>
      </c>
      <c r="P127">
        <v>24.5</v>
      </c>
      <c r="Q127">
        <v>3.1986731175506815</v>
      </c>
      <c r="R127">
        <v>21.3</v>
      </c>
      <c r="S127">
        <v>3.0587070727153796</v>
      </c>
      <c r="T127">
        <v>14.8</v>
      </c>
      <c r="U127">
        <v>2.6946271807700692</v>
      </c>
    </row>
    <row r="128" spans="1:21" x14ac:dyDescent="0.25">
      <c r="A128">
        <v>127</v>
      </c>
      <c r="B128" t="s">
        <v>15</v>
      </c>
      <c r="C128">
        <v>7</v>
      </c>
      <c r="D128">
        <f t="shared" si="7"/>
        <v>0</v>
      </c>
      <c r="E128">
        <f t="shared" si="8"/>
        <v>0</v>
      </c>
      <c r="F128">
        <f t="shared" si="9"/>
        <v>0</v>
      </c>
      <c r="G128">
        <f t="shared" si="10"/>
        <v>0</v>
      </c>
      <c r="H128">
        <f t="shared" si="11"/>
        <v>0</v>
      </c>
      <c r="I128">
        <f t="shared" si="12"/>
        <v>0</v>
      </c>
      <c r="J128">
        <f t="shared" si="13"/>
        <v>1</v>
      </c>
      <c r="K128">
        <v>170</v>
      </c>
      <c r="L128">
        <v>5.1357984370502621</v>
      </c>
      <c r="M128" s="55">
        <v>5.0582767955548533</v>
      </c>
      <c r="N128" s="55">
        <v>157.31918948807046</v>
      </c>
      <c r="O128" s="55">
        <v>7.7521641495408744E-2</v>
      </c>
      <c r="P128">
        <v>25</v>
      </c>
      <c r="Q128">
        <v>3.2188758248682006</v>
      </c>
      <c r="R128">
        <v>25.1</v>
      </c>
      <c r="S128">
        <v>3.2228678461377385</v>
      </c>
      <c r="T128">
        <v>14.9</v>
      </c>
      <c r="U128">
        <v>2.7013612129514133</v>
      </c>
    </row>
    <row r="129" spans="1:21" x14ac:dyDescent="0.25">
      <c r="A129">
        <v>128</v>
      </c>
      <c r="B129" t="s">
        <v>15</v>
      </c>
      <c r="C129">
        <v>7</v>
      </c>
      <c r="D129">
        <f t="shared" si="7"/>
        <v>0</v>
      </c>
      <c r="E129">
        <f t="shared" si="8"/>
        <v>0</v>
      </c>
      <c r="F129">
        <f t="shared" si="9"/>
        <v>0</v>
      </c>
      <c r="G129">
        <f t="shared" si="10"/>
        <v>0</v>
      </c>
      <c r="H129">
        <f t="shared" si="11"/>
        <v>0</v>
      </c>
      <c r="I129">
        <f t="shared" si="12"/>
        <v>0</v>
      </c>
      <c r="J129">
        <f t="shared" si="13"/>
        <v>1</v>
      </c>
      <c r="K129">
        <v>225</v>
      </c>
      <c r="L129">
        <v>5.4161004022044201</v>
      </c>
      <c r="M129" s="55">
        <v>5.1930677160028615</v>
      </c>
      <c r="N129" s="55">
        <v>180.01995682651469</v>
      </c>
      <c r="O129" s="55">
        <v>0.22303268620155858</v>
      </c>
      <c r="P129">
        <v>25.5</v>
      </c>
      <c r="Q129">
        <v>3.2386784521643803</v>
      </c>
      <c r="R129">
        <v>28.6</v>
      </c>
      <c r="S129">
        <v>3.3534067178258069</v>
      </c>
      <c r="T129">
        <v>14.6</v>
      </c>
      <c r="U129">
        <v>2.6810215287142909</v>
      </c>
    </row>
    <row r="130" spans="1:21" x14ac:dyDescent="0.25">
      <c r="A130">
        <v>129</v>
      </c>
      <c r="B130" t="s">
        <v>15</v>
      </c>
      <c r="C130">
        <v>7</v>
      </c>
      <c r="D130">
        <f t="shared" si="7"/>
        <v>0</v>
      </c>
      <c r="E130">
        <f t="shared" si="8"/>
        <v>0</v>
      </c>
      <c r="F130">
        <f t="shared" si="9"/>
        <v>0</v>
      </c>
      <c r="G130">
        <f t="shared" si="10"/>
        <v>0</v>
      </c>
      <c r="H130">
        <f t="shared" si="11"/>
        <v>0</v>
      </c>
      <c r="I130">
        <f t="shared" si="12"/>
        <v>0</v>
      </c>
      <c r="J130">
        <f t="shared" si="13"/>
        <v>1</v>
      </c>
      <c r="K130">
        <v>145</v>
      </c>
      <c r="L130">
        <v>4.9767337424205742</v>
      </c>
      <c r="M130" s="55">
        <v>5.1191967125652553</v>
      </c>
      <c r="N130" s="55">
        <v>167.20100519515174</v>
      </c>
      <c r="O130" s="55">
        <v>-0.14246297014468112</v>
      </c>
      <c r="P130">
        <v>25.5</v>
      </c>
      <c r="Q130">
        <v>3.2386784521643803</v>
      </c>
      <c r="R130">
        <v>25</v>
      </c>
      <c r="S130">
        <v>3.2188758248682006</v>
      </c>
      <c r="T130">
        <v>15</v>
      </c>
      <c r="U130">
        <v>2.7080502011022101</v>
      </c>
    </row>
    <row r="131" spans="1:21" x14ac:dyDescent="0.25">
      <c r="A131">
        <v>130</v>
      </c>
      <c r="B131" t="s">
        <v>15</v>
      </c>
      <c r="C131">
        <v>7</v>
      </c>
      <c r="D131">
        <f t="shared" ref="D131:D160" si="14">IF(TEXT(C131,"0") = "1", 1, 0)</f>
        <v>0</v>
      </c>
      <c r="E131">
        <f t="shared" ref="E131:E160" si="15">IF(TEXT(C131,"0") = "2", 1, 0)</f>
        <v>0</v>
      </c>
      <c r="F131">
        <f t="shared" ref="F131:F160" si="16">IF(TEXT(C131,"0") = "3", 1, 0)</f>
        <v>0</v>
      </c>
      <c r="G131">
        <f t="shared" ref="G131:G160" si="17">IF(TEXT(C131,"0") = "4", 1, 0)</f>
        <v>0</v>
      </c>
      <c r="H131">
        <f t="shared" ref="H131:H160" si="18">IF(TEXT(C131,"0") = "5", 1, 0)</f>
        <v>0</v>
      </c>
      <c r="I131">
        <f t="shared" ref="I131:I160" si="19">IF(TEXT(C131,"0") = "6", 1, 0)</f>
        <v>0</v>
      </c>
      <c r="J131">
        <f t="shared" ref="J131:J160" si="20">IF(TEXT(C131,"0") = "7", 1, 0)</f>
        <v>1</v>
      </c>
      <c r="K131">
        <v>188</v>
      </c>
      <c r="L131">
        <v>5.2364419628299492</v>
      </c>
      <c r="M131" s="55">
        <v>5.2500039392320303</v>
      </c>
      <c r="N131" s="55">
        <v>190.56701914485717</v>
      </c>
      <c r="O131" s="55">
        <v>-1.3561976402081122E-2</v>
      </c>
      <c r="P131">
        <v>26.2</v>
      </c>
      <c r="Q131">
        <v>3.2657594107670511</v>
      </c>
      <c r="R131">
        <v>25.7</v>
      </c>
      <c r="S131">
        <v>3.2464909919011742</v>
      </c>
      <c r="T131">
        <v>15.9</v>
      </c>
      <c r="U131">
        <v>2.7663191092261861</v>
      </c>
    </row>
    <row r="132" spans="1:21" x14ac:dyDescent="0.25">
      <c r="A132">
        <v>131</v>
      </c>
      <c r="B132" t="s">
        <v>15</v>
      </c>
      <c r="C132">
        <v>7</v>
      </c>
      <c r="D132">
        <f t="shared" si="14"/>
        <v>0</v>
      </c>
      <c r="E132">
        <f t="shared" si="15"/>
        <v>0</v>
      </c>
      <c r="F132">
        <f t="shared" si="16"/>
        <v>0</v>
      </c>
      <c r="G132">
        <f t="shared" si="17"/>
        <v>0</v>
      </c>
      <c r="H132">
        <f t="shared" si="18"/>
        <v>0</v>
      </c>
      <c r="I132">
        <f t="shared" si="19"/>
        <v>0</v>
      </c>
      <c r="J132">
        <f t="shared" si="20"/>
        <v>1</v>
      </c>
      <c r="K132">
        <v>180</v>
      </c>
      <c r="L132">
        <v>5.1929568508902104</v>
      </c>
      <c r="M132" s="55">
        <v>5.177115627198722</v>
      </c>
      <c r="N132" s="55">
        <v>177.17104594148563</v>
      </c>
      <c r="O132" s="55">
        <v>1.5841223691488437E-2</v>
      </c>
      <c r="P132">
        <v>26.5</v>
      </c>
      <c r="Q132">
        <v>3.2771447329921766</v>
      </c>
      <c r="R132">
        <v>24.3</v>
      </c>
      <c r="S132">
        <v>3.1904763503465028</v>
      </c>
      <c r="T132">
        <v>13.9</v>
      </c>
      <c r="U132">
        <v>2.631888840136646</v>
      </c>
    </row>
    <row r="133" spans="1:21" x14ac:dyDescent="0.25">
      <c r="A133">
        <v>132</v>
      </c>
      <c r="B133" t="s">
        <v>15</v>
      </c>
      <c r="C133">
        <v>7</v>
      </c>
      <c r="D133">
        <f t="shared" si="14"/>
        <v>0</v>
      </c>
      <c r="E133">
        <f t="shared" si="15"/>
        <v>0</v>
      </c>
      <c r="F133">
        <f t="shared" si="16"/>
        <v>0</v>
      </c>
      <c r="G133">
        <f t="shared" si="17"/>
        <v>0</v>
      </c>
      <c r="H133">
        <f t="shared" si="18"/>
        <v>0</v>
      </c>
      <c r="I133">
        <f t="shared" si="19"/>
        <v>0</v>
      </c>
      <c r="J133">
        <f t="shared" si="20"/>
        <v>1</v>
      </c>
      <c r="K133">
        <v>197</v>
      </c>
      <c r="L133">
        <v>5.2832037287379885</v>
      </c>
      <c r="M133" s="55">
        <v>5.2978221619409158</v>
      </c>
      <c r="N133" s="55">
        <v>199.9009835972887</v>
      </c>
      <c r="O133" s="55">
        <v>-1.4618433202927328E-2</v>
      </c>
      <c r="P133">
        <v>27</v>
      </c>
      <c r="Q133">
        <v>3.2958368660043291</v>
      </c>
      <c r="R133">
        <v>24.3</v>
      </c>
      <c r="S133">
        <v>3.1904763503465028</v>
      </c>
      <c r="T133">
        <v>15.7</v>
      </c>
      <c r="U133">
        <v>2.7536607123542622</v>
      </c>
    </row>
    <row r="134" spans="1:21" x14ac:dyDescent="0.25">
      <c r="A134">
        <v>133</v>
      </c>
      <c r="B134" t="s">
        <v>15</v>
      </c>
      <c r="C134">
        <v>7</v>
      </c>
      <c r="D134">
        <f t="shared" si="14"/>
        <v>0</v>
      </c>
      <c r="E134">
        <f t="shared" si="15"/>
        <v>0</v>
      </c>
      <c r="F134">
        <f t="shared" si="16"/>
        <v>0</v>
      </c>
      <c r="G134">
        <f t="shared" si="17"/>
        <v>0</v>
      </c>
      <c r="H134">
        <f t="shared" si="18"/>
        <v>0</v>
      </c>
      <c r="I134">
        <f t="shared" si="19"/>
        <v>0</v>
      </c>
      <c r="J134">
        <f t="shared" si="20"/>
        <v>1</v>
      </c>
      <c r="K134">
        <v>218</v>
      </c>
      <c r="L134">
        <v>5.3844950627890888</v>
      </c>
      <c r="M134" s="55">
        <v>5.4111112783258228</v>
      </c>
      <c r="N134" s="55">
        <v>223.88024275381204</v>
      </c>
      <c r="O134" s="55">
        <v>-2.6616215536733989E-2</v>
      </c>
      <c r="P134">
        <v>28</v>
      </c>
      <c r="Q134">
        <v>3.3322045101752038</v>
      </c>
      <c r="R134">
        <v>25.6</v>
      </c>
      <c r="S134">
        <v>3.2425923514855168</v>
      </c>
      <c r="T134">
        <v>14.8</v>
      </c>
      <c r="U134">
        <v>2.6946271807700692</v>
      </c>
    </row>
    <row r="135" spans="1:21" x14ac:dyDescent="0.25">
      <c r="A135">
        <v>134</v>
      </c>
      <c r="B135" t="s">
        <v>15</v>
      </c>
      <c r="C135">
        <v>7</v>
      </c>
      <c r="D135">
        <f t="shared" si="14"/>
        <v>0</v>
      </c>
      <c r="E135">
        <f t="shared" si="15"/>
        <v>0</v>
      </c>
      <c r="F135">
        <f t="shared" si="16"/>
        <v>0</v>
      </c>
      <c r="G135">
        <f t="shared" si="17"/>
        <v>0</v>
      </c>
      <c r="H135">
        <f t="shared" si="18"/>
        <v>0</v>
      </c>
      <c r="I135">
        <f t="shared" si="19"/>
        <v>0</v>
      </c>
      <c r="J135">
        <f t="shared" si="20"/>
        <v>1</v>
      </c>
      <c r="K135">
        <v>300</v>
      </c>
      <c r="L135">
        <v>5.7037824746562009</v>
      </c>
      <c r="M135" s="55">
        <v>5.6676395973018003</v>
      </c>
      <c r="N135" s="55">
        <v>289.35074342268803</v>
      </c>
      <c r="O135" s="55">
        <v>3.6142877354400582E-2</v>
      </c>
      <c r="P135">
        <v>28.7</v>
      </c>
      <c r="Q135">
        <v>3.3568971227655755</v>
      </c>
      <c r="R135">
        <v>29</v>
      </c>
      <c r="S135">
        <v>3.3672958299864741</v>
      </c>
      <c r="T135">
        <v>17.899999999999999</v>
      </c>
      <c r="U135">
        <v>2.884800712846709</v>
      </c>
    </row>
    <row r="136" spans="1:21" x14ac:dyDescent="0.25">
      <c r="A136">
        <v>135</v>
      </c>
      <c r="B136" t="s">
        <v>15</v>
      </c>
      <c r="C136">
        <v>7</v>
      </c>
      <c r="D136">
        <f t="shared" si="14"/>
        <v>0</v>
      </c>
      <c r="E136">
        <f t="shared" si="15"/>
        <v>0</v>
      </c>
      <c r="F136">
        <f t="shared" si="16"/>
        <v>0</v>
      </c>
      <c r="G136">
        <f t="shared" si="17"/>
        <v>0</v>
      </c>
      <c r="H136">
        <f t="shared" si="18"/>
        <v>0</v>
      </c>
      <c r="I136">
        <f t="shared" si="19"/>
        <v>0</v>
      </c>
      <c r="J136">
        <f t="shared" si="20"/>
        <v>1</v>
      </c>
      <c r="K136">
        <v>260</v>
      </c>
      <c r="L136">
        <v>5.5606816310155276</v>
      </c>
      <c r="M136" s="55">
        <v>5.4932651354443571</v>
      </c>
      <c r="N136" s="55">
        <v>243.04950222266029</v>
      </c>
      <c r="O136" s="55">
        <v>6.7416495571170465E-2</v>
      </c>
      <c r="P136">
        <v>28.9</v>
      </c>
      <c r="Q136">
        <v>3.3638415951183864</v>
      </c>
      <c r="R136">
        <v>24.8</v>
      </c>
      <c r="S136">
        <v>3.2108436531709366</v>
      </c>
      <c r="T136">
        <v>15</v>
      </c>
      <c r="U136">
        <v>2.7080502011022101</v>
      </c>
    </row>
    <row r="137" spans="1:21" x14ac:dyDescent="0.25">
      <c r="A137">
        <v>136</v>
      </c>
      <c r="B137" t="s">
        <v>15</v>
      </c>
      <c r="C137">
        <v>7</v>
      </c>
      <c r="D137">
        <f t="shared" si="14"/>
        <v>0</v>
      </c>
      <c r="E137">
        <f t="shared" si="15"/>
        <v>0</v>
      </c>
      <c r="F137">
        <f t="shared" si="16"/>
        <v>0</v>
      </c>
      <c r="G137">
        <f t="shared" si="17"/>
        <v>0</v>
      </c>
      <c r="H137">
        <f t="shared" si="18"/>
        <v>0</v>
      </c>
      <c r="I137">
        <f t="shared" si="19"/>
        <v>0</v>
      </c>
      <c r="J137">
        <f t="shared" si="20"/>
        <v>1</v>
      </c>
      <c r="K137">
        <v>265</v>
      </c>
      <c r="L137">
        <v>5.579729825986222</v>
      </c>
      <c r="M137" s="55">
        <v>5.4826179464851048</v>
      </c>
      <c r="N137" s="55">
        <v>240.47543584844917</v>
      </c>
      <c r="O137" s="55">
        <v>9.7111879501117215E-2</v>
      </c>
      <c r="P137">
        <v>28.9</v>
      </c>
      <c r="Q137">
        <v>3.3638415951183864</v>
      </c>
      <c r="R137">
        <v>24.4</v>
      </c>
      <c r="S137">
        <v>3.1945831322991562</v>
      </c>
      <c r="T137">
        <v>15</v>
      </c>
      <c r="U137">
        <v>2.7080502011022101</v>
      </c>
    </row>
    <row r="138" spans="1:21" x14ac:dyDescent="0.25">
      <c r="A138">
        <v>137</v>
      </c>
      <c r="B138" t="s">
        <v>15</v>
      </c>
      <c r="C138">
        <v>7</v>
      </c>
      <c r="D138">
        <f t="shared" si="14"/>
        <v>0</v>
      </c>
      <c r="E138">
        <f t="shared" si="15"/>
        <v>0</v>
      </c>
      <c r="F138">
        <f t="shared" si="16"/>
        <v>0</v>
      </c>
      <c r="G138">
        <f t="shared" si="17"/>
        <v>0</v>
      </c>
      <c r="H138">
        <f t="shared" si="18"/>
        <v>0</v>
      </c>
      <c r="I138">
        <f t="shared" si="19"/>
        <v>0</v>
      </c>
      <c r="J138">
        <f t="shared" si="20"/>
        <v>1</v>
      </c>
      <c r="K138">
        <v>250</v>
      </c>
      <c r="L138">
        <v>5.521460917862246</v>
      </c>
      <c r="M138" s="55">
        <v>5.5310748763155413</v>
      </c>
      <c r="N138" s="55">
        <v>252.4150802521624</v>
      </c>
      <c r="O138" s="55">
        <v>-9.6139584532952682E-3</v>
      </c>
      <c r="P138">
        <v>28.9</v>
      </c>
      <c r="Q138">
        <v>3.3638415951183864</v>
      </c>
      <c r="R138">
        <v>25.2</v>
      </c>
      <c r="S138">
        <v>3.2268439945173775</v>
      </c>
      <c r="T138">
        <v>15.8</v>
      </c>
      <c r="U138">
        <v>2.760009940032921</v>
      </c>
    </row>
    <row r="139" spans="1:21" x14ac:dyDescent="0.25">
      <c r="A139">
        <v>138</v>
      </c>
      <c r="B139" t="s">
        <v>15</v>
      </c>
      <c r="C139">
        <v>7</v>
      </c>
      <c r="D139">
        <f t="shared" si="14"/>
        <v>0</v>
      </c>
      <c r="E139">
        <f t="shared" si="15"/>
        <v>0</v>
      </c>
      <c r="F139">
        <f t="shared" si="16"/>
        <v>0</v>
      </c>
      <c r="G139">
        <f t="shared" si="17"/>
        <v>0</v>
      </c>
      <c r="H139">
        <f t="shared" si="18"/>
        <v>0</v>
      </c>
      <c r="I139">
        <f t="shared" si="19"/>
        <v>0</v>
      </c>
      <c r="J139">
        <f t="shared" si="20"/>
        <v>1</v>
      </c>
      <c r="K139">
        <v>250</v>
      </c>
      <c r="L139">
        <v>5.521460917862246</v>
      </c>
      <c r="M139" s="55">
        <v>5.5659899690706567</v>
      </c>
      <c r="N139" s="55">
        <v>261.38383758365524</v>
      </c>
      <c r="O139" s="55">
        <v>-4.4529051208410664E-2</v>
      </c>
      <c r="P139">
        <v>29.4</v>
      </c>
      <c r="Q139">
        <v>3.380994674344636</v>
      </c>
      <c r="R139">
        <v>26.6</v>
      </c>
      <c r="S139">
        <v>3.2809112157876537</v>
      </c>
      <c r="T139">
        <v>14.3</v>
      </c>
      <c r="U139">
        <v>2.6602595372658615</v>
      </c>
    </row>
    <row r="140" spans="1:21" x14ac:dyDescent="0.25">
      <c r="A140">
        <v>139</v>
      </c>
      <c r="B140" t="s">
        <v>15</v>
      </c>
      <c r="C140">
        <v>7</v>
      </c>
      <c r="D140">
        <f t="shared" si="14"/>
        <v>0</v>
      </c>
      <c r="E140">
        <f t="shared" si="15"/>
        <v>0</v>
      </c>
      <c r="F140">
        <f t="shared" si="16"/>
        <v>0</v>
      </c>
      <c r="G140">
        <f t="shared" si="17"/>
        <v>0</v>
      </c>
      <c r="H140">
        <f t="shared" si="18"/>
        <v>0</v>
      </c>
      <c r="I140">
        <f t="shared" si="19"/>
        <v>0</v>
      </c>
      <c r="J140">
        <f t="shared" si="20"/>
        <v>1</v>
      </c>
      <c r="K140">
        <v>300</v>
      </c>
      <c r="L140">
        <v>5.7037824746562009</v>
      </c>
      <c r="M140" s="55">
        <v>5.6408842932617738</v>
      </c>
      <c r="N140" s="55">
        <v>281.71172414145838</v>
      </c>
      <c r="O140" s="55">
        <v>6.2898181394427155E-2</v>
      </c>
      <c r="P140">
        <v>30.1</v>
      </c>
      <c r="Q140">
        <v>3.4045251717548299</v>
      </c>
      <c r="R140">
        <v>25.2</v>
      </c>
      <c r="S140">
        <v>3.2268439945173775</v>
      </c>
      <c r="T140">
        <v>15.4</v>
      </c>
      <c r="U140">
        <v>2.7343675094195836</v>
      </c>
    </row>
    <row r="141" spans="1:21" x14ac:dyDescent="0.25">
      <c r="A141">
        <v>140</v>
      </c>
      <c r="B141" t="s">
        <v>15</v>
      </c>
      <c r="C141">
        <v>7</v>
      </c>
      <c r="D141">
        <f t="shared" si="14"/>
        <v>0</v>
      </c>
      <c r="E141">
        <f t="shared" si="15"/>
        <v>0</v>
      </c>
      <c r="F141">
        <f t="shared" si="16"/>
        <v>0</v>
      </c>
      <c r="G141">
        <f t="shared" si="17"/>
        <v>0</v>
      </c>
      <c r="H141">
        <f t="shared" si="18"/>
        <v>0</v>
      </c>
      <c r="I141">
        <f t="shared" si="19"/>
        <v>0</v>
      </c>
      <c r="J141">
        <f t="shared" si="20"/>
        <v>1</v>
      </c>
      <c r="K141">
        <v>320</v>
      </c>
      <c r="L141">
        <v>5.768320995793772</v>
      </c>
      <c r="M141" s="55">
        <v>5.7486982773757322</v>
      </c>
      <c r="N141" s="55">
        <v>313.78193727457648</v>
      </c>
      <c r="O141" s="55">
        <v>1.9622718418039753E-2</v>
      </c>
      <c r="P141">
        <v>31.6</v>
      </c>
      <c r="Q141">
        <v>3.4531571205928664</v>
      </c>
      <c r="R141">
        <v>24.1</v>
      </c>
      <c r="S141">
        <v>3.1822118404966093</v>
      </c>
      <c r="T141">
        <v>15.1</v>
      </c>
      <c r="U141">
        <v>2.7146947438208788</v>
      </c>
    </row>
    <row r="142" spans="1:21" x14ac:dyDescent="0.25">
      <c r="A142">
        <v>141</v>
      </c>
      <c r="B142" t="s">
        <v>15</v>
      </c>
      <c r="C142">
        <v>7</v>
      </c>
      <c r="D142">
        <f t="shared" si="14"/>
        <v>0</v>
      </c>
      <c r="E142">
        <f t="shared" si="15"/>
        <v>0</v>
      </c>
      <c r="F142">
        <f t="shared" si="16"/>
        <v>0</v>
      </c>
      <c r="G142">
        <f t="shared" si="17"/>
        <v>0</v>
      </c>
      <c r="H142">
        <f t="shared" si="18"/>
        <v>0</v>
      </c>
      <c r="I142">
        <f t="shared" si="19"/>
        <v>0</v>
      </c>
      <c r="J142">
        <f t="shared" si="20"/>
        <v>1</v>
      </c>
      <c r="K142">
        <v>514</v>
      </c>
      <c r="L142">
        <v>6.2422232654551655</v>
      </c>
      <c r="M142" s="55">
        <v>6.1865093118654926</v>
      </c>
      <c r="N142" s="55">
        <v>486.14615632361199</v>
      </c>
      <c r="O142" s="55">
        <v>5.5713953589672904E-2</v>
      </c>
      <c r="P142">
        <v>34</v>
      </c>
      <c r="Q142">
        <v>3.5263605246161616</v>
      </c>
      <c r="R142">
        <v>29.5</v>
      </c>
      <c r="S142">
        <v>3.3843902633457743</v>
      </c>
      <c r="T142">
        <v>17.7</v>
      </c>
      <c r="U142">
        <v>2.8735646395797834</v>
      </c>
    </row>
    <row r="143" spans="1:21" x14ac:dyDescent="0.25">
      <c r="A143">
        <v>142</v>
      </c>
      <c r="B143" t="s">
        <v>15</v>
      </c>
      <c r="C143">
        <v>7</v>
      </c>
      <c r="D143">
        <f t="shared" si="14"/>
        <v>0</v>
      </c>
      <c r="E143">
        <f t="shared" si="15"/>
        <v>0</v>
      </c>
      <c r="F143">
        <f t="shared" si="16"/>
        <v>0</v>
      </c>
      <c r="G143">
        <f t="shared" si="17"/>
        <v>0</v>
      </c>
      <c r="H143">
        <f t="shared" si="18"/>
        <v>0</v>
      </c>
      <c r="I143">
        <f t="shared" si="19"/>
        <v>0</v>
      </c>
      <c r="J143">
        <f t="shared" si="20"/>
        <v>1</v>
      </c>
      <c r="K143">
        <v>556</v>
      </c>
      <c r="L143">
        <v>6.3207682942505823</v>
      </c>
      <c r="M143" s="55">
        <v>6.3637263650901019</v>
      </c>
      <c r="N143" s="55">
        <v>580.40513312677103</v>
      </c>
      <c r="O143" s="55">
        <v>-4.2958070839519635E-2</v>
      </c>
      <c r="P143">
        <v>36.5</v>
      </c>
      <c r="Q143">
        <v>3.597312260588446</v>
      </c>
      <c r="R143">
        <v>28.1</v>
      </c>
      <c r="S143">
        <v>3.3357695763396999</v>
      </c>
      <c r="T143">
        <v>17.5</v>
      </c>
      <c r="U143">
        <v>2.8622008809294686</v>
      </c>
    </row>
    <row r="144" spans="1:21" x14ac:dyDescent="0.25">
      <c r="A144">
        <v>143</v>
      </c>
      <c r="B144" t="s">
        <v>15</v>
      </c>
      <c r="C144">
        <v>7</v>
      </c>
      <c r="D144">
        <f t="shared" si="14"/>
        <v>0</v>
      </c>
      <c r="E144">
        <f t="shared" si="15"/>
        <v>0</v>
      </c>
      <c r="F144">
        <f t="shared" si="16"/>
        <v>0</v>
      </c>
      <c r="G144">
        <f t="shared" si="17"/>
        <v>0</v>
      </c>
      <c r="H144">
        <f t="shared" si="18"/>
        <v>0</v>
      </c>
      <c r="I144">
        <f t="shared" si="19"/>
        <v>0</v>
      </c>
      <c r="J144">
        <f t="shared" si="20"/>
        <v>1</v>
      </c>
      <c r="K144">
        <v>840</v>
      </c>
      <c r="L144">
        <v>6.7334018918373593</v>
      </c>
      <c r="M144" s="55">
        <v>6.5829055662351195</v>
      </c>
      <c r="N144" s="55">
        <v>722.63594845325929</v>
      </c>
      <c r="O144" s="55">
        <v>0.1504963256022398</v>
      </c>
      <c r="P144">
        <v>37.299999999999997</v>
      </c>
      <c r="Q144">
        <v>3.6189933266497696</v>
      </c>
      <c r="R144">
        <v>30.8</v>
      </c>
      <c r="S144">
        <v>3.427514689979529</v>
      </c>
      <c r="T144">
        <v>20.9</v>
      </c>
      <c r="U144">
        <v>3.039749158970765</v>
      </c>
    </row>
    <row r="145" spans="1:21" x14ac:dyDescent="0.25">
      <c r="A145">
        <v>144</v>
      </c>
      <c r="B145" t="s">
        <v>15</v>
      </c>
      <c r="C145">
        <v>7</v>
      </c>
      <c r="D145">
        <f t="shared" si="14"/>
        <v>0</v>
      </c>
      <c r="E145">
        <f t="shared" si="15"/>
        <v>0</v>
      </c>
      <c r="F145">
        <f t="shared" si="16"/>
        <v>0</v>
      </c>
      <c r="G145">
        <f t="shared" si="17"/>
        <v>0</v>
      </c>
      <c r="H145">
        <f t="shared" si="18"/>
        <v>0</v>
      </c>
      <c r="I145">
        <f t="shared" si="19"/>
        <v>0</v>
      </c>
      <c r="J145">
        <f t="shared" si="20"/>
        <v>1</v>
      </c>
      <c r="K145">
        <v>685</v>
      </c>
      <c r="L145">
        <v>6.5294188382622256</v>
      </c>
      <c r="M145" s="55">
        <v>6.5628264963050391</v>
      </c>
      <c r="N145" s="55">
        <v>708.2707928214553</v>
      </c>
      <c r="O145" s="55">
        <v>-3.3407658042813537E-2</v>
      </c>
      <c r="P145">
        <v>39</v>
      </c>
      <c r="Q145">
        <v>3.6635616461296463</v>
      </c>
      <c r="R145">
        <v>27.9</v>
      </c>
      <c r="S145">
        <v>3.3286266888273199</v>
      </c>
      <c r="T145">
        <v>17.600000000000001</v>
      </c>
      <c r="U145">
        <v>2.8678989020441064</v>
      </c>
    </row>
    <row r="146" spans="1:21" x14ac:dyDescent="0.25">
      <c r="A146">
        <v>145</v>
      </c>
      <c r="B146" t="s">
        <v>15</v>
      </c>
      <c r="C146">
        <v>7</v>
      </c>
      <c r="D146">
        <f t="shared" si="14"/>
        <v>0</v>
      </c>
      <c r="E146">
        <f t="shared" si="15"/>
        <v>0</v>
      </c>
      <c r="F146">
        <f t="shared" si="16"/>
        <v>0</v>
      </c>
      <c r="G146">
        <f t="shared" si="17"/>
        <v>0</v>
      </c>
      <c r="H146">
        <f t="shared" si="18"/>
        <v>0</v>
      </c>
      <c r="I146">
        <f t="shared" si="19"/>
        <v>0</v>
      </c>
      <c r="J146">
        <f t="shared" si="20"/>
        <v>1</v>
      </c>
      <c r="K146">
        <v>700</v>
      </c>
      <c r="L146">
        <v>6.5510803350434044</v>
      </c>
      <c r="M146" s="55">
        <v>6.5032250927370399</v>
      </c>
      <c r="N146" s="55">
        <v>667.29023935916223</v>
      </c>
      <c r="O146" s="55">
        <v>4.7855242306364509E-2</v>
      </c>
      <c r="P146">
        <v>38.299999999999997</v>
      </c>
      <c r="Q146">
        <v>3.6454498961866002</v>
      </c>
      <c r="R146">
        <v>27.7</v>
      </c>
      <c r="S146">
        <v>3.3214324131932926</v>
      </c>
      <c r="T146">
        <v>17.600000000000001</v>
      </c>
      <c r="U146">
        <v>2.8678989020441064</v>
      </c>
    </row>
    <row r="147" spans="1:21" x14ac:dyDescent="0.25">
      <c r="A147">
        <v>146</v>
      </c>
      <c r="B147" t="s">
        <v>15</v>
      </c>
      <c r="C147">
        <v>7</v>
      </c>
      <c r="D147">
        <f t="shared" si="14"/>
        <v>0</v>
      </c>
      <c r="E147">
        <f t="shared" si="15"/>
        <v>0</v>
      </c>
      <c r="F147">
        <f t="shared" si="16"/>
        <v>0</v>
      </c>
      <c r="G147">
        <f t="shared" si="17"/>
        <v>0</v>
      </c>
      <c r="H147">
        <f t="shared" si="18"/>
        <v>0</v>
      </c>
      <c r="I147">
        <f t="shared" si="19"/>
        <v>0</v>
      </c>
      <c r="J147">
        <f t="shared" si="20"/>
        <v>1</v>
      </c>
      <c r="K147">
        <v>700</v>
      </c>
      <c r="L147">
        <v>6.5510803350434044</v>
      </c>
      <c r="M147" s="55">
        <v>6.5308612944515616</v>
      </c>
      <c r="N147" s="55">
        <v>685.98879546531759</v>
      </c>
      <c r="O147" s="55">
        <v>2.0219040591842763E-2</v>
      </c>
      <c r="P147">
        <v>39.4</v>
      </c>
      <c r="Q147">
        <v>3.673765816303888</v>
      </c>
      <c r="R147">
        <v>27.5</v>
      </c>
      <c r="S147">
        <v>3.3141860046725258</v>
      </c>
      <c r="T147">
        <v>15.9</v>
      </c>
      <c r="U147">
        <v>2.7663191092261861</v>
      </c>
    </row>
    <row r="148" spans="1:21" x14ac:dyDescent="0.25">
      <c r="A148">
        <v>147</v>
      </c>
      <c r="B148" t="s">
        <v>15</v>
      </c>
      <c r="C148">
        <v>7</v>
      </c>
      <c r="D148">
        <f t="shared" si="14"/>
        <v>0</v>
      </c>
      <c r="E148">
        <f t="shared" si="15"/>
        <v>0</v>
      </c>
      <c r="F148">
        <f t="shared" si="16"/>
        <v>0</v>
      </c>
      <c r="G148">
        <f t="shared" si="17"/>
        <v>0</v>
      </c>
      <c r="H148">
        <f t="shared" si="18"/>
        <v>0</v>
      </c>
      <c r="I148">
        <f t="shared" si="19"/>
        <v>0</v>
      </c>
      <c r="J148">
        <f t="shared" si="20"/>
        <v>1</v>
      </c>
      <c r="K148">
        <v>690</v>
      </c>
      <c r="L148">
        <v>6.5366915975913047</v>
      </c>
      <c r="M148" s="55">
        <v>6.5185478510232375</v>
      </c>
      <c r="N148" s="55">
        <v>677.59370355687656</v>
      </c>
      <c r="O148" s="55">
        <v>1.8143746568067165E-2</v>
      </c>
      <c r="P148">
        <v>39.299999999999997</v>
      </c>
      <c r="Q148">
        <v>3.6712245188752153</v>
      </c>
      <c r="R148">
        <v>26.9</v>
      </c>
      <c r="S148">
        <v>3.2921262866077932</v>
      </c>
      <c r="T148">
        <v>16.2</v>
      </c>
      <c r="U148">
        <v>2.7850112422383382</v>
      </c>
    </row>
    <row r="149" spans="1:21" x14ac:dyDescent="0.25">
      <c r="A149">
        <v>148</v>
      </c>
      <c r="B149" t="s">
        <v>15</v>
      </c>
      <c r="C149">
        <v>7</v>
      </c>
      <c r="D149">
        <f t="shared" si="14"/>
        <v>0</v>
      </c>
      <c r="E149">
        <f t="shared" si="15"/>
        <v>0</v>
      </c>
      <c r="F149">
        <f t="shared" si="16"/>
        <v>0</v>
      </c>
      <c r="G149">
        <f t="shared" si="17"/>
        <v>0</v>
      </c>
      <c r="H149">
        <f t="shared" si="18"/>
        <v>0</v>
      </c>
      <c r="I149">
        <f t="shared" si="19"/>
        <v>0</v>
      </c>
      <c r="J149">
        <f t="shared" si="20"/>
        <v>1</v>
      </c>
      <c r="K149">
        <v>900</v>
      </c>
      <c r="L149">
        <v>6.8023947633243109</v>
      </c>
      <c r="M149" s="55">
        <v>6.7346515726184109</v>
      </c>
      <c r="N149" s="55">
        <v>841.05038804425965</v>
      </c>
      <c r="O149" s="55">
        <v>6.7743190705900069E-2</v>
      </c>
      <c r="P149">
        <v>41.4</v>
      </c>
      <c r="Q149">
        <v>3.7232808808312687</v>
      </c>
      <c r="R149">
        <v>26.9</v>
      </c>
      <c r="S149">
        <v>3.2921262866077932</v>
      </c>
      <c r="T149">
        <v>18.100000000000001</v>
      </c>
      <c r="U149">
        <v>2.8959119382717802</v>
      </c>
    </row>
    <row r="150" spans="1:21" x14ac:dyDescent="0.25">
      <c r="A150">
        <v>149</v>
      </c>
      <c r="B150" t="s">
        <v>15</v>
      </c>
      <c r="C150">
        <v>7</v>
      </c>
      <c r="D150">
        <f t="shared" si="14"/>
        <v>0</v>
      </c>
      <c r="E150">
        <f t="shared" si="15"/>
        <v>0</v>
      </c>
      <c r="F150">
        <f t="shared" si="16"/>
        <v>0</v>
      </c>
      <c r="G150">
        <f t="shared" si="17"/>
        <v>0</v>
      </c>
      <c r="H150">
        <f t="shared" si="18"/>
        <v>0</v>
      </c>
      <c r="I150">
        <f t="shared" si="19"/>
        <v>0</v>
      </c>
      <c r="J150">
        <f t="shared" si="20"/>
        <v>1</v>
      </c>
      <c r="K150">
        <v>650</v>
      </c>
      <c r="L150">
        <v>6.4769723628896827</v>
      </c>
      <c r="M150" s="55">
        <v>6.6179951558333023</v>
      </c>
      <c r="N150" s="55">
        <v>748.44308021660004</v>
      </c>
      <c r="O150" s="55">
        <v>-0.14102279294361963</v>
      </c>
      <c r="P150">
        <v>41.4</v>
      </c>
      <c r="Q150">
        <v>3.7232808808312687</v>
      </c>
      <c r="R150">
        <v>26.9</v>
      </c>
      <c r="S150">
        <v>3.2921262866077932</v>
      </c>
      <c r="T150">
        <v>14.5</v>
      </c>
      <c r="U150">
        <v>2.6741486494265287</v>
      </c>
    </row>
    <row r="151" spans="1:21" x14ac:dyDescent="0.25">
      <c r="A151">
        <v>150</v>
      </c>
      <c r="B151" t="s">
        <v>15</v>
      </c>
      <c r="C151">
        <v>7</v>
      </c>
      <c r="D151">
        <f t="shared" si="14"/>
        <v>0</v>
      </c>
      <c r="E151">
        <f t="shared" si="15"/>
        <v>0</v>
      </c>
      <c r="F151">
        <f t="shared" si="16"/>
        <v>0</v>
      </c>
      <c r="G151">
        <f t="shared" si="17"/>
        <v>0</v>
      </c>
      <c r="H151">
        <f t="shared" si="18"/>
        <v>0</v>
      </c>
      <c r="I151">
        <f t="shared" si="19"/>
        <v>0</v>
      </c>
      <c r="J151">
        <f t="shared" si="20"/>
        <v>1</v>
      </c>
      <c r="K151">
        <v>820</v>
      </c>
      <c r="L151">
        <v>6.7093043402582984</v>
      </c>
      <c r="M151" s="55">
        <v>6.7921277088649052</v>
      </c>
      <c r="N151" s="55">
        <v>890.80692464440608</v>
      </c>
      <c r="O151" s="55">
        <v>-8.2823368606606884E-2</v>
      </c>
      <c r="P151">
        <v>41.3</v>
      </c>
      <c r="Q151">
        <v>3.7208624999669868</v>
      </c>
      <c r="R151">
        <v>30.1</v>
      </c>
      <c r="S151">
        <v>3.4045251717548299</v>
      </c>
      <c r="T151">
        <v>17.8</v>
      </c>
      <c r="U151">
        <v>2.8791984572980396</v>
      </c>
    </row>
    <row r="152" spans="1:21" x14ac:dyDescent="0.25">
      <c r="A152">
        <v>151</v>
      </c>
      <c r="B152" t="s">
        <v>15</v>
      </c>
      <c r="C152">
        <v>7</v>
      </c>
      <c r="D152">
        <f t="shared" si="14"/>
        <v>0</v>
      </c>
      <c r="E152">
        <f t="shared" si="15"/>
        <v>0</v>
      </c>
      <c r="F152">
        <f t="shared" si="16"/>
        <v>0</v>
      </c>
      <c r="G152">
        <f t="shared" si="17"/>
        <v>0</v>
      </c>
      <c r="H152">
        <f t="shared" si="18"/>
        <v>0</v>
      </c>
      <c r="I152">
        <f t="shared" si="19"/>
        <v>0</v>
      </c>
      <c r="J152">
        <f t="shared" si="20"/>
        <v>1</v>
      </c>
      <c r="K152">
        <v>850</v>
      </c>
      <c r="L152">
        <v>6.7452363494843626</v>
      </c>
      <c r="M152" s="55">
        <v>6.7915254885213781</v>
      </c>
      <c r="N152" s="55">
        <v>890.27062409398957</v>
      </c>
      <c r="O152" s="55">
        <v>-4.6289139037015481E-2</v>
      </c>
      <c r="P152">
        <v>42.3</v>
      </c>
      <c r="Q152">
        <v>3.7447870860522321</v>
      </c>
      <c r="R152">
        <v>28.2</v>
      </c>
      <c r="S152">
        <v>3.3393219779440679</v>
      </c>
      <c r="T152">
        <v>16.8</v>
      </c>
      <c r="U152">
        <v>2.8213788864092133</v>
      </c>
    </row>
    <row r="153" spans="1:21" x14ac:dyDescent="0.25">
      <c r="A153">
        <v>152</v>
      </c>
      <c r="B153" t="s">
        <v>15</v>
      </c>
      <c r="C153">
        <v>7</v>
      </c>
      <c r="D153">
        <f t="shared" si="14"/>
        <v>0</v>
      </c>
      <c r="E153">
        <f t="shared" si="15"/>
        <v>0</v>
      </c>
      <c r="F153">
        <f t="shared" si="16"/>
        <v>0</v>
      </c>
      <c r="G153">
        <f t="shared" si="17"/>
        <v>0</v>
      </c>
      <c r="H153">
        <f t="shared" si="18"/>
        <v>0</v>
      </c>
      <c r="I153">
        <f t="shared" si="19"/>
        <v>0</v>
      </c>
      <c r="J153">
        <f t="shared" si="20"/>
        <v>1</v>
      </c>
      <c r="K153">
        <v>900</v>
      </c>
      <c r="L153">
        <v>6.8023947633243109</v>
      </c>
      <c r="M153" s="55">
        <v>6.7979645160375295</v>
      </c>
      <c r="N153" s="55">
        <v>896.02159660435984</v>
      </c>
      <c r="O153" s="55">
        <v>4.4302472867814302E-3</v>
      </c>
      <c r="P153">
        <v>42.5</v>
      </c>
      <c r="Q153">
        <v>3.7495040759303713</v>
      </c>
      <c r="R153">
        <v>27.6</v>
      </c>
      <c r="S153">
        <v>3.3178157727231046</v>
      </c>
      <c r="T153">
        <v>17</v>
      </c>
      <c r="U153">
        <v>2.8332133440562162</v>
      </c>
    </row>
    <row r="154" spans="1:21" x14ac:dyDescent="0.25">
      <c r="A154">
        <v>153</v>
      </c>
      <c r="B154" t="s">
        <v>15</v>
      </c>
      <c r="C154">
        <v>7</v>
      </c>
      <c r="D154">
        <f t="shared" si="14"/>
        <v>0</v>
      </c>
      <c r="E154">
        <f t="shared" si="15"/>
        <v>0</v>
      </c>
      <c r="F154">
        <f t="shared" si="16"/>
        <v>0</v>
      </c>
      <c r="G154">
        <f t="shared" si="17"/>
        <v>0</v>
      </c>
      <c r="H154">
        <f t="shared" si="18"/>
        <v>0</v>
      </c>
      <c r="I154">
        <f t="shared" si="19"/>
        <v>0</v>
      </c>
      <c r="J154">
        <f t="shared" si="20"/>
        <v>1</v>
      </c>
      <c r="K154">
        <v>1015</v>
      </c>
      <c r="L154">
        <v>6.9226438914758877</v>
      </c>
      <c r="M154" s="55">
        <v>6.8459703416945281</v>
      </c>
      <c r="N154" s="55">
        <v>940.08504229132814</v>
      </c>
      <c r="O154" s="55">
        <v>7.667354978135954E-2</v>
      </c>
      <c r="P154">
        <v>42.4</v>
      </c>
      <c r="Q154">
        <v>3.7471483622379123</v>
      </c>
      <c r="R154">
        <v>29.2</v>
      </c>
      <c r="S154">
        <v>3.3741687092742358</v>
      </c>
      <c r="T154">
        <v>17.600000000000001</v>
      </c>
      <c r="U154">
        <v>2.8678989020441064</v>
      </c>
    </row>
    <row r="155" spans="1:21" x14ac:dyDescent="0.25">
      <c r="A155">
        <v>154</v>
      </c>
      <c r="B155" t="s">
        <v>15</v>
      </c>
      <c r="C155">
        <v>7</v>
      </c>
      <c r="D155">
        <f t="shared" si="14"/>
        <v>0</v>
      </c>
      <c r="E155">
        <f t="shared" si="15"/>
        <v>0</v>
      </c>
      <c r="F155">
        <f t="shared" si="16"/>
        <v>0</v>
      </c>
      <c r="G155">
        <f t="shared" si="17"/>
        <v>0</v>
      </c>
      <c r="H155">
        <f t="shared" si="18"/>
        <v>0</v>
      </c>
      <c r="I155">
        <f t="shared" si="19"/>
        <v>0</v>
      </c>
      <c r="J155">
        <f t="shared" si="20"/>
        <v>1</v>
      </c>
      <c r="K155">
        <v>820</v>
      </c>
      <c r="L155">
        <v>6.7093043402582984</v>
      </c>
      <c r="M155" s="55">
        <v>6.7186694732532164</v>
      </c>
      <c r="N155" s="55">
        <v>827.71548091738885</v>
      </c>
      <c r="O155" s="55">
        <v>-9.3651329949180351E-3</v>
      </c>
      <c r="P155">
        <v>42.5</v>
      </c>
      <c r="Q155">
        <v>3.7495040759303713</v>
      </c>
      <c r="R155">
        <v>26.2</v>
      </c>
      <c r="S155">
        <v>3.2657594107670511</v>
      </c>
      <c r="T155">
        <v>15.6</v>
      </c>
      <c r="U155">
        <v>2.7472709142554912</v>
      </c>
    </row>
    <row r="156" spans="1:21" x14ac:dyDescent="0.25">
      <c r="A156">
        <v>155</v>
      </c>
      <c r="B156" t="s">
        <v>15</v>
      </c>
      <c r="C156">
        <v>7</v>
      </c>
      <c r="D156">
        <f t="shared" si="14"/>
        <v>0</v>
      </c>
      <c r="E156">
        <f t="shared" si="15"/>
        <v>0</v>
      </c>
      <c r="F156">
        <f t="shared" si="16"/>
        <v>0</v>
      </c>
      <c r="G156">
        <f t="shared" si="17"/>
        <v>0</v>
      </c>
      <c r="H156">
        <f t="shared" si="18"/>
        <v>0</v>
      </c>
      <c r="I156">
        <f t="shared" si="19"/>
        <v>0</v>
      </c>
      <c r="J156">
        <f t="shared" si="20"/>
        <v>1</v>
      </c>
      <c r="K156">
        <v>1100</v>
      </c>
      <c r="L156">
        <v>7.0030654587864616</v>
      </c>
      <c r="M156" s="55">
        <v>6.9177260206709246</v>
      </c>
      <c r="N156" s="55">
        <v>1010.0206151543612</v>
      </c>
      <c r="O156" s="55">
        <v>8.5339438115537014E-2</v>
      </c>
      <c r="P156">
        <v>44.6</v>
      </c>
      <c r="Q156">
        <v>3.7977338590260183</v>
      </c>
      <c r="R156">
        <v>28.7</v>
      </c>
      <c r="S156">
        <v>3.3568971227655755</v>
      </c>
      <c r="T156">
        <v>15.4</v>
      </c>
      <c r="U156">
        <v>2.7343675094195836</v>
      </c>
    </row>
    <row r="157" spans="1:21" x14ac:dyDescent="0.25">
      <c r="A157">
        <v>156</v>
      </c>
      <c r="B157" t="s">
        <v>15</v>
      </c>
      <c r="C157">
        <v>7</v>
      </c>
      <c r="D157">
        <f t="shared" si="14"/>
        <v>0</v>
      </c>
      <c r="E157">
        <f t="shared" si="15"/>
        <v>0</v>
      </c>
      <c r="F157">
        <f t="shared" si="16"/>
        <v>0</v>
      </c>
      <c r="G157">
        <f t="shared" si="17"/>
        <v>0</v>
      </c>
      <c r="H157">
        <f t="shared" si="18"/>
        <v>0</v>
      </c>
      <c r="I157">
        <f t="shared" si="19"/>
        <v>0</v>
      </c>
      <c r="J157">
        <f t="shared" si="20"/>
        <v>1</v>
      </c>
      <c r="K157">
        <v>1000</v>
      </c>
      <c r="L157">
        <v>6.9077552789821368</v>
      </c>
      <c r="M157" s="55">
        <v>6.9269124747298996</v>
      </c>
      <c r="N157" s="55">
        <v>1019.3418722316737</v>
      </c>
      <c r="O157" s="55">
        <v>-1.9157195747762756E-2</v>
      </c>
      <c r="P157">
        <v>45.2</v>
      </c>
      <c r="Q157">
        <v>3.8110970868381857</v>
      </c>
      <c r="R157">
        <v>26.4</v>
      </c>
      <c r="S157">
        <v>3.2733640101522705</v>
      </c>
      <c r="T157">
        <v>16.100000000000001</v>
      </c>
      <c r="U157">
        <v>2.7788192719904172</v>
      </c>
    </row>
    <row r="158" spans="1:21" x14ac:dyDescent="0.25">
      <c r="A158">
        <v>157</v>
      </c>
      <c r="B158" t="s">
        <v>15</v>
      </c>
      <c r="C158">
        <v>7</v>
      </c>
      <c r="D158">
        <f t="shared" si="14"/>
        <v>0</v>
      </c>
      <c r="E158">
        <f t="shared" si="15"/>
        <v>0</v>
      </c>
      <c r="F158">
        <f t="shared" si="16"/>
        <v>0</v>
      </c>
      <c r="G158">
        <f t="shared" si="17"/>
        <v>0</v>
      </c>
      <c r="H158">
        <f t="shared" si="18"/>
        <v>0</v>
      </c>
      <c r="I158">
        <f t="shared" si="19"/>
        <v>0</v>
      </c>
      <c r="J158">
        <f t="shared" si="20"/>
        <v>1</v>
      </c>
      <c r="K158">
        <v>1100</v>
      </c>
      <c r="L158">
        <v>7.0030654587864616</v>
      </c>
      <c r="M158" s="55">
        <v>6.9801852069842258</v>
      </c>
      <c r="N158" s="55">
        <v>1075.1174678216748</v>
      </c>
      <c r="O158" s="55">
        <v>2.288025180223574E-2</v>
      </c>
      <c r="P158">
        <v>45.5</v>
      </c>
      <c r="Q158">
        <v>3.8177123259569048</v>
      </c>
      <c r="R158">
        <v>27.5</v>
      </c>
      <c r="S158">
        <v>3.3141860046725258</v>
      </c>
      <c r="T158">
        <v>16.3</v>
      </c>
      <c r="U158">
        <v>2.7911651078127169</v>
      </c>
    </row>
    <row r="159" spans="1:21" x14ac:dyDescent="0.25">
      <c r="A159">
        <v>158</v>
      </c>
      <c r="B159" t="s">
        <v>15</v>
      </c>
      <c r="C159">
        <v>7</v>
      </c>
      <c r="D159">
        <f t="shared" si="14"/>
        <v>0</v>
      </c>
      <c r="E159">
        <f t="shared" si="15"/>
        <v>0</v>
      </c>
      <c r="F159">
        <f t="shared" si="16"/>
        <v>0</v>
      </c>
      <c r="G159">
        <f t="shared" si="17"/>
        <v>0</v>
      </c>
      <c r="H159">
        <f t="shared" si="18"/>
        <v>0</v>
      </c>
      <c r="I159">
        <f t="shared" si="19"/>
        <v>0</v>
      </c>
      <c r="J159">
        <f t="shared" si="20"/>
        <v>1</v>
      </c>
      <c r="K159">
        <v>1000</v>
      </c>
      <c r="L159">
        <v>6.9077552789821368</v>
      </c>
      <c r="M159" s="55">
        <v>7.0542676636708972</v>
      </c>
      <c r="N159" s="55">
        <v>1157.7892695894193</v>
      </c>
      <c r="O159" s="55">
        <v>-0.14651238468876038</v>
      </c>
      <c r="P159">
        <v>46</v>
      </c>
      <c r="Q159">
        <v>3.8286413964890951</v>
      </c>
      <c r="R159">
        <v>27.4</v>
      </c>
      <c r="S159">
        <v>3.3105430133940246</v>
      </c>
      <c r="T159">
        <v>17.7</v>
      </c>
      <c r="U159">
        <v>2.8735646395797834</v>
      </c>
    </row>
    <row r="160" spans="1:21" x14ac:dyDescent="0.25">
      <c r="A160">
        <v>159</v>
      </c>
      <c r="B160" t="s">
        <v>15</v>
      </c>
      <c r="C160">
        <v>7</v>
      </c>
      <c r="D160">
        <f t="shared" si="14"/>
        <v>0</v>
      </c>
      <c r="E160">
        <f t="shared" si="15"/>
        <v>0</v>
      </c>
      <c r="F160">
        <f t="shared" si="16"/>
        <v>0</v>
      </c>
      <c r="G160">
        <f t="shared" si="17"/>
        <v>0</v>
      </c>
      <c r="H160">
        <f t="shared" si="18"/>
        <v>0</v>
      </c>
      <c r="I160">
        <f t="shared" si="19"/>
        <v>0</v>
      </c>
      <c r="J160">
        <f t="shared" si="20"/>
        <v>1</v>
      </c>
      <c r="K160">
        <v>1000</v>
      </c>
      <c r="L160">
        <v>6.9077552789821368</v>
      </c>
      <c r="M160" s="55">
        <v>7.0356993065709172</v>
      </c>
      <c r="N160" s="55">
        <v>1136.4893888653467</v>
      </c>
      <c r="O160" s="55">
        <v>-0.12794402758878043</v>
      </c>
      <c r="P160">
        <v>46.6</v>
      </c>
      <c r="Q160">
        <v>3.8416005411316001</v>
      </c>
      <c r="R160">
        <v>26.8</v>
      </c>
      <c r="S160">
        <v>3.2884018875168111</v>
      </c>
      <c r="T160">
        <v>16.3</v>
      </c>
      <c r="U160">
        <v>2.7911651078127169</v>
      </c>
    </row>
  </sheetData>
  <sortState ref="D2:D160">
    <sortCondition ref="D2"/>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1"/>
  <sheetViews>
    <sheetView showGridLines="0" showRowColHeaders="0" zoomScaleNormal="100" workbookViewId="0">
      <pane xSplit="1" topLeftCell="B1" activePane="topRight" state="frozenSplit"/>
      <selection pane="topRight"/>
    </sheetView>
  </sheetViews>
  <sheetFormatPr defaultRowHeight="11.25" outlineLevelRow="1" x14ac:dyDescent="0.2"/>
  <cols>
    <col min="1" max="1" width="32.5703125" style="36" bestFit="1" customWidth="1"/>
    <col min="2" max="5" width="19.28515625" style="36" customWidth="1"/>
    <col min="6" max="16384" width="9.140625" style="36"/>
  </cols>
  <sheetData>
    <row r="1" spans="1:21" x14ac:dyDescent="0.2">
      <c r="A1" s="37" t="s">
        <v>193</v>
      </c>
      <c r="M1" s="41" t="s">
        <v>210</v>
      </c>
      <c r="N1" s="41" t="s">
        <v>212</v>
      </c>
      <c r="U1" s="41" t="s">
        <v>319</v>
      </c>
    </row>
    <row r="2" spans="1:21" x14ac:dyDescent="0.2">
      <c r="B2" s="41" t="s">
        <v>206</v>
      </c>
      <c r="C2" s="41" t="s">
        <v>241</v>
      </c>
      <c r="D2" s="41" t="s">
        <v>265</v>
      </c>
      <c r="E2" s="41" t="s">
        <v>287</v>
      </c>
    </row>
    <row r="3" spans="1:21" x14ac:dyDescent="0.2">
      <c r="A3" s="39" t="s">
        <v>194</v>
      </c>
      <c r="B3" s="38" t="s">
        <v>142</v>
      </c>
      <c r="C3" s="38" t="s">
        <v>231</v>
      </c>
      <c r="D3" s="38" t="s">
        <v>255</v>
      </c>
      <c r="E3" s="38" t="s">
        <v>274</v>
      </c>
    </row>
    <row r="4" spans="1:21" x14ac:dyDescent="0.2">
      <c r="A4" s="40" t="s">
        <v>195</v>
      </c>
      <c r="B4" s="42">
        <v>43866.404999999999</v>
      </c>
      <c r="C4" s="42">
        <v>43866.405717592592</v>
      </c>
      <c r="D4" s="42">
        <v>43866.4062037037</v>
      </c>
      <c r="E4" s="42">
        <v>43866.407627314817</v>
      </c>
    </row>
    <row r="5" spans="1:21" x14ac:dyDescent="0.2">
      <c r="A5" s="40" t="s">
        <v>107</v>
      </c>
      <c r="B5" s="43">
        <v>157</v>
      </c>
      <c r="C5" s="43">
        <v>157</v>
      </c>
      <c r="D5" s="43">
        <v>157</v>
      </c>
      <c r="E5" s="43">
        <v>157</v>
      </c>
    </row>
    <row r="6" spans="1:21" x14ac:dyDescent="0.2">
      <c r="A6" s="40" t="s">
        <v>108</v>
      </c>
      <c r="B6" s="36">
        <v>5.4073216580745198</v>
      </c>
      <c r="C6" s="36">
        <v>5.4073216580745198</v>
      </c>
      <c r="D6" s="36">
        <v>5.4073216580745198</v>
      </c>
      <c r="E6" s="36">
        <v>5.4073216580745198</v>
      </c>
    </row>
    <row r="7" spans="1:21" x14ac:dyDescent="0.2">
      <c r="A7" s="40" t="s">
        <v>196</v>
      </c>
      <c r="B7" s="36">
        <v>1.3299840400129104</v>
      </c>
      <c r="C7" s="36">
        <v>1.3299840400129104</v>
      </c>
      <c r="D7" s="36">
        <v>1.3299840400129104</v>
      </c>
      <c r="E7" s="36">
        <v>1.3299840400129104</v>
      </c>
    </row>
    <row r="8" spans="1:21" x14ac:dyDescent="0.2">
      <c r="A8" s="40" t="s">
        <v>197</v>
      </c>
      <c r="B8" s="43">
        <v>1</v>
      </c>
      <c r="C8" s="52">
        <v>7</v>
      </c>
      <c r="D8" s="52">
        <v>3</v>
      </c>
      <c r="E8" s="52">
        <v>9</v>
      </c>
      <c r="F8" s="45"/>
    </row>
    <row r="9" spans="1:21" ht="12.75" x14ac:dyDescent="0.25">
      <c r="A9" s="40" t="s">
        <v>198</v>
      </c>
      <c r="B9" s="60">
        <v>0.30977081343196533</v>
      </c>
      <c r="C9" s="60">
        <v>0.10278133816175633</v>
      </c>
      <c r="D9" s="60">
        <v>9.95611893308673E-2</v>
      </c>
      <c r="E9" s="60">
        <v>8.1389813402659134E-2</v>
      </c>
      <c r="F9" s="45"/>
    </row>
    <row r="10" spans="1:21" x14ac:dyDescent="0.2">
      <c r="A10" s="40" t="s">
        <v>199</v>
      </c>
      <c r="B10" s="36">
        <v>0.94609919723342151</v>
      </c>
      <c r="C10" s="45">
        <v>0.99429576581998758</v>
      </c>
      <c r="D10" s="45">
        <v>0.99450390633364905</v>
      </c>
      <c r="E10" s="45">
        <v>0.99647109486911667</v>
      </c>
      <c r="F10" s="45"/>
    </row>
    <row r="11" spans="1:21" ht="12.75" x14ac:dyDescent="0.25">
      <c r="A11" s="40" t="s">
        <v>200</v>
      </c>
      <c r="B11" s="61">
        <v>0.94575145011879846</v>
      </c>
      <c r="C11" s="61">
        <v>0.99402778166387962</v>
      </c>
      <c r="D11" s="61">
        <v>0.99439613979117147</v>
      </c>
      <c r="E11" s="61">
        <v>0.99625503945294014</v>
      </c>
      <c r="F11" s="45"/>
    </row>
    <row r="12" spans="1:21" outlineLevel="1" x14ac:dyDescent="0.2">
      <c r="A12" s="40" t="s">
        <v>201</v>
      </c>
      <c r="B12" s="3">
        <v>0.23537927456510394</v>
      </c>
      <c r="C12" s="53">
        <v>7.8810906205962178E-2</v>
      </c>
      <c r="D12" s="53">
        <v>7.6509435001303944E-2</v>
      </c>
      <c r="E12" s="53">
        <v>6.2901358343071312E-2</v>
      </c>
      <c r="F12" s="45"/>
    </row>
    <row r="13" spans="1:21" outlineLevel="1" x14ac:dyDescent="0.2">
      <c r="A13" s="40" t="s">
        <v>202</v>
      </c>
      <c r="B13" s="44">
        <v>5.2976864023417593E-2</v>
      </c>
      <c r="C13" s="54">
        <v>1.6120680789359385E-2</v>
      </c>
      <c r="D13" s="54">
        <v>1.5951579115792727E-2</v>
      </c>
      <c r="E13" s="54">
        <v>1.2906054679668806E-2</v>
      </c>
      <c r="F13" s="45"/>
    </row>
    <row r="14" spans="1:21" outlineLevel="1" x14ac:dyDescent="0.2">
      <c r="A14" s="40" t="s">
        <v>203</v>
      </c>
      <c r="B14" s="45"/>
      <c r="C14" s="45">
        <v>2.9923542406515646</v>
      </c>
      <c r="D14" s="45">
        <v>1.630588779434325</v>
      </c>
      <c r="E14" s="45">
        <v>43.283122391415439</v>
      </c>
      <c r="F14" s="45"/>
    </row>
    <row r="15" spans="1:21" outlineLevel="1" x14ac:dyDescent="0.2">
      <c r="A15" s="40" t="s">
        <v>204</v>
      </c>
      <c r="B15" s="36" t="s">
        <v>207</v>
      </c>
      <c r="C15" s="45" t="s">
        <v>242</v>
      </c>
      <c r="D15" s="45" t="s">
        <v>242</v>
      </c>
      <c r="E15" s="45" t="s">
        <v>242</v>
      </c>
      <c r="F15" s="45"/>
    </row>
    <row r="16" spans="1:21" outlineLevel="1" x14ac:dyDescent="0.2"/>
    <row r="17" spans="1:6" outlineLevel="1" x14ac:dyDescent="0.2"/>
    <row r="19" spans="1:6" outlineLevel="1" x14ac:dyDescent="0.2">
      <c r="A19" s="40" t="s">
        <v>205</v>
      </c>
      <c r="B19" s="36" t="s">
        <v>142</v>
      </c>
      <c r="C19" s="45" t="s">
        <v>231</v>
      </c>
      <c r="D19" s="45" t="s">
        <v>255</v>
      </c>
      <c r="E19" s="45" t="s">
        <v>274</v>
      </c>
      <c r="F19" s="45"/>
    </row>
    <row r="20" spans="1:6" outlineLevel="1" x14ac:dyDescent="0.2">
      <c r="A20" s="40" t="s">
        <v>165</v>
      </c>
      <c r="B20" s="46" t="s">
        <v>208</v>
      </c>
      <c r="C20" s="46" t="s">
        <v>243</v>
      </c>
      <c r="D20" s="46" t="s">
        <v>266</v>
      </c>
      <c r="E20" s="46" t="s">
        <v>288</v>
      </c>
      <c r="F20" s="45"/>
    </row>
    <row r="21" spans="1:6" ht="12.75" outlineLevel="1" x14ac:dyDescent="0.25">
      <c r="A21" s="40" t="s">
        <v>131</v>
      </c>
      <c r="B21" s="46"/>
      <c r="C21" s="46"/>
      <c r="D21" s="67" t="s">
        <v>267</v>
      </c>
      <c r="E21" s="68" t="s">
        <v>289</v>
      </c>
      <c r="F21" s="45"/>
    </row>
    <row r="22" spans="1:6" ht="12.75" outlineLevel="1" x14ac:dyDescent="0.25">
      <c r="A22" s="40" t="s">
        <v>132</v>
      </c>
      <c r="B22" s="62" t="s">
        <v>209</v>
      </c>
      <c r="C22" s="62" t="s">
        <v>244</v>
      </c>
      <c r="D22" s="67" t="s">
        <v>268</v>
      </c>
      <c r="E22" s="62" t="s">
        <v>290</v>
      </c>
      <c r="F22" s="45"/>
    </row>
    <row r="23" spans="1:6" outlineLevel="1" x14ac:dyDescent="0.2">
      <c r="A23" s="40" t="s">
        <v>224</v>
      </c>
      <c r="B23" s="46"/>
      <c r="C23" s="56" t="s">
        <v>245</v>
      </c>
      <c r="D23" s="53"/>
      <c r="E23" s="69" t="s">
        <v>291</v>
      </c>
      <c r="F23" s="45"/>
    </row>
    <row r="24" spans="1:6" outlineLevel="1" x14ac:dyDescent="0.2">
      <c r="A24" s="40" t="s">
        <v>225</v>
      </c>
      <c r="B24" s="46"/>
      <c r="C24" s="57" t="s">
        <v>246</v>
      </c>
      <c r="D24" s="53"/>
      <c r="E24" s="70" t="s">
        <v>292</v>
      </c>
      <c r="F24" s="45"/>
    </row>
    <row r="25" spans="1:6" outlineLevel="1" x14ac:dyDescent="0.2">
      <c r="A25" s="40" t="s">
        <v>226</v>
      </c>
      <c r="B25" s="46"/>
      <c r="C25" s="64" t="s">
        <v>247</v>
      </c>
      <c r="D25" s="53"/>
      <c r="E25" s="64" t="s">
        <v>293</v>
      </c>
      <c r="F25" s="45"/>
    </row>
    <row r="26" spans="1:6" outlineLevel="1" x14ac:dyDescent="0.2">
      <c r="A26" s="40" t="s">
        <v>227</v>
      </c>
      <c r="B26" s="46"/>
      <c r="C26" s="65" t="s">
        <v>248</v>
      </c>
      <c r="D26" s="53"/>
      <c r="E26" s="58" t="s">
        <v>294</v>
      </c>
      <c r="F26" s="45"/>
    </row>
    <row r="27" spans="1:6" ht="12.75" outlineLevel="1" x14ac:dyDescent="0.25">
      <c r="A27" s="40" t="s">
        <v>228</v>
      </c>
      <c r="B27" s="46"/>
      <c r="C27" s="66" t="s">
        <v>249</v>
      </c>
      <c r="D27" s="53"/>
      <c r="E27" s="71" t="s">
        <v>295</v>
      </c>
      <c r="F27" s="45"/>
    </row>
    <row r="28" spans="1:6" ht="12.75" outlineLevel="1" x14ac:dyDescent="0.25">
      <c r="A28" s="40" t="s">
        <v>229</v>
      </c>
      <c r="B28" s="46"/>
      <c r="C28" s="66" t="s">
        <v>250</v>
      </c>
      <c r="D28" s="53"/>
      <c r="E28" s="59" t="s">
        <v>296</v>
      </c>
      <c r="F28" s="45"/>
    </row>
    <row r="29" spans="1:6" ht="12.75" outlineLevel="1" x14ac:dyDescent="0.25">
      <c r="A29" s="40" t="s">
        <v>134</v>
      </c>
      <c r="B29" s="46"/>
      <c r="C29" s="46"/>
      <c r="D29" s="67" t="s">
        <v>269</v>
      </c>
      <c r="E29" s="72" t="s">
        <v>297</v>
      </c>
      <c r="F29" s="45"/>
    </row>
    <row r="30" spans="1:6" outlineLevel="1" x14ac:dyDescent="0.2"/>
    <row r="31" spans="1:6" x14ac:dyDescent="0.2">
      <c r="B31" s="41" t="s">
        <v>313</v>
      </c>
    </row>
    <row r="32" spans="1:6" x14ac:dyDescent="0.2">
      <c r="A32" s="39" t="s">
        <v>312</v>
      </c>
      <c r="B32" s="38" t="s">
        <v>303</v>
      </c>
      <c r="C32" s="45"/>
      <c r="D32" s="45"/>
      <c r="E32" s="45"/>
      <c r="F32" s="45"/>
    </row>
    <row r="33" spans="1:6" x14ac:dyDescent="0.2">
      <c r="A33" s="40" t="s">
        <v>195</v>
      </c>
      <c r="B33" s="63">
        <v>43866.409120370372</v>
      </c>
      <c r="C33" s="45"/>
      <c r="D33" s="45"/>
      <c r="E33" s="45"/>
      <c r="F33" s="45"/>
    </row>
    <row r="34" spans="1:6" x14ac:dyDescent="0.2">
      <c r="A34" s="40" t="s">
        <v>107</v>
      </c>
      <c r="B34" s="43">
        <v>157</v>
      </c>
      <c r="C34" s="45"/>
      <c r="D34" s="45"/>
      <c r="E34" s="45"/>
      <c r="F34" s="45"/>
    </row>
    <row r="35" spans="1:6" x14ac:dyDescent="0.2">
      <c r="A35" s="40" t="s">
        <v>108</v>
      </c>
      <c r="B35" s="36">
        <v>401.235031847134</v>
      </c>
      <c r="C35" s="45"/>
      <c r="D35" s="45"/>
      <c r="E35" s="45"/>
      <c r="F35" s="45"/>
    </row>
    <row r="36" spans="1:6" x14ac:dyDescent="0.2">
      <c r="A36" s="40" t="s">
        <v>196</v>
      </c>
      <c r="B36" s="36">
        <v>358.80914983942745</v>
      </c>
      <c r="C36" s="45"/>
      <c r="D36" s="45"/>
      <c r="E36" s="45"/>
      <c r="F36" s="45"/>
    </row>
    <row r="37" spans="1:6" x14ac:dyDescent="0.2">
      <c r="A37" s="40" t="s">
        <v>197</v>
      </c>
      <c r="B37" s="43">
        <v>1</v>
      </c>
      <c r="C37" s="45"/>
      <c r="D37" s="45"/>
      <c r="E37" s="45"/>
      <c r="F37" s="45"/>
    </row>
    <row r="38" spans="1:6" ht="12.75" x14ac:dyDescent="0.25">
      <c r="A38" s="40" t="s">
        <v>198</v>
      </c>
      <c r="B38" s="60">
        <v>49.095981965832067</v>
      </c>
      <c r="C38" s="45"/>
      <c r="D38" s="45"/>
      <c r="E38" s="45"/>
      <c r="F38" s="45"/>
    </row>
    <row r="39" spans="1:6" x14ac:dyDescent="0.2">
      <c r="A39" s="40" t="s">
        <v>199</v>
      </c>
      <c r="B39" s="36">
        <v>0.98139747132016064</v>
      </c>
      <c r="C39" s="45"/>
      <c r="D39" s="45"/>
      <c r="E39" s="45"/>
      <c r="F39" s="45"/>
    </row>
    <row r="40" spans="1:6" ht="12.75" x14ac:dyDescent="0.25">
      <c r="A40" s="40" t="s">
        <v>200</v>
      </c>
      <c r="B40" s="61">
        <v>0.98127745500609709</v>
      </c>
      <c r="C40" s="45"/>
      <c r="D40" s="45"/>
      <c r="E40" s="45"/>
      <c r="F40" s="45"/>
    </row>
    <row r="41" spans="1:6" outlineLevel="1" x14ac:dyDescent="0.2">
      <c r="A41" s="40" t="s">
        <v>201</v>
      </c>
      <c r="B41" s="3">
        <v>26.967263129526717</v>
      </c>
      <c r="C41" s="45"/>
      <c r="D41" s="45"/>
      <c r="E41" s="45"/>
      <c r="F41" s="45"/>
    </row>
    <row r="42" spans="1:6" outlineLevel="1" x14ac:dyDescent="0.2">
      <c r="A42" s="40" t="s">
        <v>202</v>
      </c>
      <c r="B42" s="44">
        <v>6.7336220703308289E-2</v>
      </c>
      <c r="C42" s="45"/>
      <c r="D42" s="45"/>
      <c r="E42" s="45"/>
      <c r="F42" s="45"/>
    </row>
    <row r="43" spans="1:6" outlineLevel="1" x14ac:dyDescent="0.2">
      <c r="A43" s="40" t="s">
        <v>203</v>
      </c>
      <c r="B43" s="45"/>
      <c r="C43" s="45"/>
      <c r="D43" s="45"/>
      <c r="E43" s="45"/>
      <c r="F43" s="45"/>
    </row>
    <row r="44" spans="1:6" outlineLevel="1" x14ac:dyDescent="0.2">
      <c r="A44" s="40" t="s">
        <v>204</v>
      </c>
      <c r="B44" s="36" t="s">
        <v>207</v>
      </c>
      <c r="C44" s="45"/>
      <c r="D44" s="45"/>
      <c r="E44" s="45"/>
      <c r="F44" s="45"/>
    </row>
    <row r="45" spans="1:6" outlineLevel="1" x14ac:dyDescent="0.2"/>
    <row r="46" spans="1:6" outlineLevel="1" x14ac:dyDescent="0.2"/>
    <row r="48" spans="1:6" outlineLevel="1" x14ac:dyDescent="0.2">
      <c r="A48" s="40" t="s">
        <v>205</v>
      </c>
      <c r="B48" s="36" t="s">
        <v>303</v>
      </c>
      <c r="C48" s="45"/>
      <c r="D48" s="45"/>
      <c r="E48" s="45"/>
      <c r="F48" s="45"/>
    </row>
    <row r="49" spans="1:6" outlineLevel="1" x14ac:dyDescent="0.2">
      <c r="A49" s="40" t="s">
        <v>165</v>
      </c>
      <c r="B49" s="46" t="s">
        <v>314</v>
      </c>
      <c r="C49" s="45"/>
      <c r="D49" s="45"/>
      <c r="E49" s="45"/>
      <c r="F49" s="45"/>
    </row>
    <row r="50" spans="1:6" ht="12.75" outlineLevel="1" x14ac:dyDescent="0.25">
      <c r="A50" s="40" t="s">
        <v>302</v>
      </c>
      <c r="B50" s="62" t="s">
        <v>315</v>
      </c>
      <c r="C50" s="45"/>
      <c r="D50" s="45"/>
      <c r="E50" s="45"/>
      <c r="F50" s="45"/>
    </row>
    <row r="51" spans="1:6" outlineLevel="1" x14ac:dyDescent="0.2"/>
  </sheetData>
  <sortState ref="A48:U50">
    <sortCondition ref="A1"/>
  </sortState>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
  <sheetViews>
    <sheetView workbookViewId="0"/>
  </sheetViews>
  <sheetFormatPr defaultRowHeight="15" x14ac:dyDescent="0.25"/>
  <sheetData>
    <row r="1" spans="1:9" x14ac:dyDescent="0.25">
      <c r="A1" t="s">
        <v>16</v>
      </c>
      <c r="B1" s="101" t="s">
        <v>17</v>
      </c>
    </row>
    <row r="2" spans="1:9" x14ac:dyDescent="0.25">
      <c r="B2" s="101" t="s">
        <v>18</v>
      </c>
    </row>
    <row r="3" spans="1:9" x14ac:dyDescent="0.25">
      <c r="B3" s="101" t="s">
        <v>19</v>
      </c>
    </row>
    <row r="5" spans="1:9" x14ac:dyDescent="0.25">
      <c r="A5" t="s">
        <v>21</v>
      </c>
      <c r="I5" t="s">
        <v>22</v>
      </c>
    </row>
    <row r="6" spans="1:9" x14ac:dyDescent="0.25">
      <c r="A6" t="s">
        <v>23</v>
      </c>
      <c r="I6" s="101" t="s">
        <v>24</v>
      </c>
    </row>
    <row r="7" spans="1:9" x14ac:dyDescent="0.25">
      <c r="A7" t="s">
        <v>25</v>
      </c>
      <c r="I7" s="101" t="s">
        <v>26</v>
      </c>
    </row>
    <row r="8" spans="1:9" x14ac:dyDescent="0.25">
      <c r="I8" t="s">
        <v>324</v>
      </c>
    </row>
    <row r="9" spans="1:9" x14ac:dyDescent="0.25">
      <c r="A9" t="s">
        <v>27</v>
      </c>
    </row>
    <row r="11" spans="1:9" x14ac:dyDescent="0.25">
      <c r="A11" t="s">
        <v>28</v>
      </c>
      <c r="I11" t="s">
        <v>323</v>
      </c>
    </row>
    <row r="12" spans="1:9" x14ac:dyDescent="0.25">
      <c r="A12" t="s">
        <v>29</v>
      </c>
      <c r="I12" s="101" t="s">
        <v>321</v>
      </c>
    </row>
    <row r="13" spans="1:9" x14ac:dyDescent="0.25">
      <c r="A13" t="s">
        <v>30</v>
      </c>
      <c r="I13" t="s">
        <v>322</v>
      </c>
    </row>
    <row r="14" spans="1:9" x14ac:dyDescent="0.25">
      <c r="I14" s="101" t="s">
        <v>20</v>
      </c>
    </row>
    <row r="15" spans="1:9" x14ac:dyDescent="0.25">
      <c r="A15" t="s">
        <v>31</v>
      </c>
    </row>
    <row r="16" spans="1:9" x14ac:dyDescent="0.25">
      <c r="A16" t="s">
        <v>32</v>
      </c>
    </row>
    <row r="17" spans="1:1" x14ac:dyDescent="0.25">
      <c r="A17" t="s">
        <v>33</v>
      </c>
    </row>
    <row r="18" spans="1:1" x14ac:dyDescent="0.25">
      <c r="A18" t="s">
        <v>34</v>
      </c>
    </row>
    <row r="19" spans="1:1" x14ac:dyDescent="0.25">
      <c r="A19" t="s">
        <v>35</v>
      </c>
    </row>
    <row r="21" spans="1:1" x14ac:dyDescent="0.25">
      <c r="A21" t="s">
        <v>36</v>
      </c>
    </row>
    <row r="23" spans="1:1" x14ac:dyDescent="0.25">
      <c r="A23" t="s">
        <v>37</v>
      </c>
    </row>
    <row r="24" spans="1:1" x14ac:dyDescent="0.25">
      <c r="A24" t="s">
        <v>38</v>
      </c>
    </row>
    <row r="25" spans="1:1" x14ac:dyDescent="0.25">
      <c r="A25" t="s">
        <v>39</v>
      </c>
    </row>
    <row r="26" spans="1:1" x14ac:dyDescent="0.25">
      <c r="A26" t="s">
        <v>40</v>
      </c>
    </row>
    <row r="27" spans="1:1" x14ac:dyDescent="0.25">
      <c r="A27" t="s">
        <v>41</v>
      </c>
    </row>
    <row r="28" spans="1:1" x14ac:dyDescent="0.25">
      <c r="A28" t="s">
        <v>42</v>
      </c>
    </row>
    <row r="29" spans="1:1" x14ac:dyDescent="0.25">
      <c r="A29" t="s">
        <v>43</v>
      </c>
    </row>
    <row r="30" spans="1:1" x14ac:dyDescent="0.25">
      <c r="A30" t="s">
        <v>44</v>
      </c>
    </row>
    <row r="31" spans="1:1" x14ac:dyDescent="0.25">
      <c r="A31" t="s">
        <v>45</v>
      </c>
    </row>
    <row r="32" spans="1:1" x14ac:dyDescent="0.25">
      <c r="A32" t="s">
        <v>46</v>
      </c>
    </row>
    <row r="34" spans="1:1" x14ac:dyDescent="0.25">
      <c r="A34" t="s">
        <v>47</v>
      </c>
    </row>
    <row r="35" spans="1:1" x14ac:dyDescent="0.25">
      <c r="A35" t="s">
        <v>48</v>
      </c>
    </row>
    <row r="36" spans="1:1" x14ac:dyDescent="0.25">
      <c r="A36" t="s">
        <v>49</v>
      </c>
    </row>
    <row r="37" spans="1:1" x14ac:dyDescent="0.25">
      <c r="A37" t="s">
        <v>50</v>
      </c>
    </row>
    <row r="38" spans="1:1" x14ac:dyDescent="0.25">
      <c r="A38" t="s">
        <v>51</v>
      </c>
    </row>
    <row r="39" spans="1:1" x14ac:dyDescent="0.25">
      <c r="A39" t="s">
        <v>52</v>
      </c>
    </row>
    <row r="40" spans="1:1" x14ac:dyDescent="0.25">
      <c r="A40" t="s">
        <v>53</v>
      </c>
    </row>
    <row r="44" spans="1:1" x14ac:dyDescent="0.25">
      <c r="A44" t="s">
        <v>54</v>
      </c>
    </row>
    <row r="45" spans="1:1" x14ac:dyDescent="0.25">
      <c r="A45" t="s">
        <v>55</v>
      </c>
    </row>
    <row r="46" spans="1:1" x14ac:dyDescent="0.25">
      <c r="A46" t="s">
        <v>56</v>
      </c>
    </row>
    <row r="47" spans="1:1" x14ac:dyDescent="0.25">
      <c r="A47" t="s">
        <v>57</v>
      </c>
    </row>
    <row r="48" spans="1:1" x14ac:dyDescent="0.25">
      <c r="A48" t="s">
        <v>58</v>
      </c>
    </row>
    <row r="50" spans="1:1" x14ac:dyDescent="0.25">
      <c r="A50" t="s">
        <v>59</v>
      </c>
    </row>
    <row r="51" spans="1:1" x14ac:dyDescent="0.25">
      <c r="A51" t="s">
        <v>60</v>
      </c>
    </row>
    <row r="52" spans="1:1" x14ac:dyDescent="0.25">
      <c r="A52" t="s">
        <v>61</v>
      </c>
    </row>
    <row r="55" spans="1:1" x14ac:dyDescent="0.25">
      <c r="A55" t="s">
        <v>62</v>
      </c>
    </row>
    <row r="56" spans="1:1" x14ac:dyDescent="0.25">
      <c r="A56" t="s">
        <v>63</v>
      </c>
    </row>
    <row r="57" spans="1:1" x14ac:dyDescent="0.25">
      <c r="A57" t="s">
        <v>64</v>
      </c>
    </row>
    <row r="59" spans="1:1" x14ac:dyDescent="0.25">
      <c r="A59" t="s">
        <v>65</v>
      </c>
    </row>
    <row r="60" spans="1:1" x14ac:dyDescent="0.25">
      <c r="A60" t="s">
        <v>66</v>
      </c>
    </row>
    <row r="61" spans="1:1" x14ac:dyDescent="0.25">
      <c r="A61" t="s">
        <v>67</v>
      </c>
    </row>
    <row r="62" spans="1:1" x14ac:dyDescent="0.25">
      <c r="A62" t="s">
        <v>68</v>
      </c>
    </row>
    <row r="65" spans="1:1" x14ac:dyDescent="0.25">
      <c r="A65" t="s">
        <v>69</v>
      </c>
    </row>
    <row r="66" spans="1:1" x14ac:dyDescent="0.25">
      <c r="A66" t="s">
        <v>70</v>
      </c>
    </row>
    <row r="67" spans="1:1" x14ac:dyDescent="0.25">
      <c r="A67" t="s">
        <v>71</v>
      </c>
    </row>
    <row r="69" spans="1:1" x14ac:dyDescent="0.25">
      <c r="A69" t="s">
        <v>72</v>
      </c>
    </row>
    <row r="70" spans="1:1" x14ac:dyDescent="0.25">
      <c r="A70" t="s">
        <v>73</v>
      </c>
    </row>
    <row r="71" spans="1:1" x14ac:dyDescent="0.25">
      <c r="A71" t="s">
        <v>74</v>
      </c>
    </row>
    <row r="72" spans="1:1" x14ac:dyDescent="0.25">
      <c r="A72" t="s">
        <v>75</v>
      </c>
    </row>
    <row r="74" spans="1:1" x14ac:dyDescent="0.25">
      <c r="A74" t="s">
        <v>76</v>
      </c>
    </row>
    <row r="76" spans="1:1" x14ac:dyDescent="0.25">
      <c r="A76" t="s">
        <v>77</v>
      </c>
    </row>
    <row r="77" spans="1:1" x14ac:dyDescent="0.25">
      <c r="A77" t="s">
        <v>78</v>
      </c>
    </row>
    <row r="78" spans="1:1" x14ac:dyDescent="0.25">
      <c r="A78" t="s">
        <v>73</v>
      </c>
    </row>
    <row r="80" spans="1:1" x14ac:dyDescent="0.25">
      <c r="A80" t="s">
        <v>79</v>
      </c>
    </row>
    <row r="81" spans="1:1" x14ac:dyDescent="0.25">
      <c r="A81" t="s">
        <v>80</v>
      </c>
    </row>
    <row r="82" spans="1:1" x14ac:dyDescent="0.25">
      <c r="A82" t="s">
        <v>81</v>
      </c>
    </row>
    <row r="84" spans="1:1" x14ac:dyDescent="0.25">
      <c r="A84" t="s">
        <v>82</v>
      </c>
    </row>
    <row r="85" spans="1:1" x14ac:dyDescent="0.25">
      <c r="A85" t="s">
        <v>78</v>
      </c>
    </row>
    <row r="86" spans="1:1" x14ac:dyDescent="0.25">
      <c r="A86" t="s">
        <v>73</v>
      </c>
    </row>
    <row r="88" spans="1:1" x14ac:dyDescent="0.25">
      <c r="A88" t="s">
        <v>83</v>
      </c>
    </row>
    <row r="89" spans="1:1" x14ac:dyDescent="0.25">
      <c r="A89" t="s">
        <v>84</v>
      </c>
    </row>
    <row r="90" spans="1:1" x14ac:dyDescent="0.25">
      <c r="A90" t="s">
        <v>85</v>
      </c>
    </row>
    <row r="92" spans="1:1" x14ac:dyDescent="0.25">
      <c r="A92" t="s">
        <v>86</v>
      </c>
    </row>
    <row r="94" spans="1:1" x14ac:dyDescent="0.25">
      <c r="A94" t="s">
        <v>87</v>
      </c>
    </row>
    <row r="96" spans="1:1" x14ac:dyDescent="0.25">
      <c r="A96" t="s">
        <v>88</v>
      </c>
    </row>
    <row r="100" spans="1:1" x14ac:dyDescent="0.25">
      <c r="A100" t="s">
        <v>89</v>
      </c>
    </row>
    <row r="101" spans="1:1" x14ac:dyDescent="0.25">
      <c r="A101" t="s">
        <v>90</v>
      </c>
    </row>
    <row r="102" spans="1:1" x14ac:dyDescent="0.25">
      <c r="A102" t="s">
        <v>33</v>
      </c>
    </row>
    <row r="103" spans="1:1" x14ac:dyDescent="0.25">
      <c r="A103" t="s">
        <v>34</v>
      </c>
    </row>
    <row r="104" spans="1:1" x14ac:dyDescent="0.25">
      <c r="A104" t="s">
        <v>35</v>
      </c>
    </row>
    <row r="107" spans="1:1" x14ac:dyDescent="0.25">
      <c r="A107" t="s">
        <v>91</v>
      </c>
    </row>
    <row r="108" spans="1:1" x14ac:dyDescent="0.25">
      <c r="A108" t="s">
        <v>92</v>
      </c>
    </row>
    <row r="109" spans="1:1" x14ac:dyDescent="0.25">
      <c r="A109" t="s">
        <v>93</v>
      </c>
    </row>
    <row r="110" spans="1:1" x14ac:dyDescent="0.25">
      <c r="A110" t="s">
        <v>94</v>
      </c>
    </row>
    <row r="111" spans="1:1" x14ac:dyDescent="0.25">
      <c r="A111" t="s">
        <v>95</v>
      </c>
    </row>
    <row r="112" spans="1:1" x14ac:dyDescent="0.25">
      <c r="A112" t="s">
        <v>96</v>
      </c>
    </row>
    <row r="113" spans="1:1" x14ac:dyDescent="0.25">
      <c r="A113" t="s">
        <v>97</v>
      </c>
    </row>
  </sheetData>
  <hyperlinks>
    <hyperlink ref="B1" r:id="rId1"/>
    <hyperlink ref="B2" r:id="rId2"/>
    <hyperlink ref="B3" r:id="rId3"/>
    <hyperlink ref="I6" r:id="rId4"/>
    <hyperlink ref="I7" r:id="rId5"/>
    <hyperlink ref="I14" r:id="rId6" location="cite.fish%3A17@-30"/>
    <hyperlink ref="I12" r:id="rId7"/>
  </hyperlinks>
  <pageMargins left="0.7" right="0.7" top="0.75" bottom="0.75" header="0.3" footer="0.3"/>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workbookViewId="0"/>
  </sheetViews>
  <sheetFormatPr defaultRowHeight="15" x14ac:dyDescent="0.25"/>
  <sheetData>
    <row r="1" spans="1:9" x14ac:dyDescent="0.25">
      <c r="A1" t="s">
        <v>0</v>
      </c>
      <c r="B1" t="s">
        <v>2</v>
      </c>
      <c r="C1" t="s">
        <v>3</v>
      </c>
      <c r="D1" t="s">
        <v>4</v>
      </c>
      <c r="E1" t="s">
        <v>5</v>
      </c>
      <c r="F1" t="s">
        <v>6</v>
      </c>
      <c r="G1" t="s">
        <v>7</v>
      </c>
      <c r="H1" t="s">
        <v>8</v>
      </c>
      <c r="I1" t="s">
        <v>98</v>
      </c>
    </row>
    <row r="2" spans="1:9" x14ac:dyDescent="0.25">
      <c r="A2">
        <v>1</v>
      </c>
      <c r="B2">
        <v>1</v>
      </c>
      <c r="C2">
        <v>242</v>
      </c>
      <c r="D2">
        <v>23.2</v>
      </c>
      <c r="E2">
        <v>25.4</v>
      </c>
      <c r="F2">
        <v>30</v>
      </c>
      <c r="G2">
        <v>38.4</v>
      </c>
      <c r="H2">
        <v>13.4</v>
      </c>
      <c r="I2" t="s">
        <v>99</v>
      </c>
    </row>
    <row r="3" spans="1:9" x14ac:dyDescent="0.25">
      <c r="A3">
        <v>2</v>
      </c>
      <c r="B3">
        <v>1</v>
      </c>
      <c r="C3">
        <v>290</v>
      </c>
      <c r="D3">
        <v>24</v>
      </c>
      <c r="E3">
        <v>26.3</v>
      </c>
      <c r="F3">
        <v>31.2</v>
      </c>
      <c r="G3">
        <v>40</v>
      </c>
      <c r="H3">
        <v>13.8</v>
      </c>
      <c r="I3" t="s">
        <v>99</v>
      </c>
    </row>
    <row r="4" spans="1:9" x14ac:dyDescent="0.25">
      <c r="A4">
        <v>3</v>
      </c>
      <c r="B4">
        <v>1</v>
      </c>
      <c r="C4">
        <v>340</v>
      </c>
      <c r="D4">
        <v>23.9</v>
      </c>
      <c r="E4">
        <v>26.5</v>
      </c>
      <c r="F4">
        <v>31.1</v>
      </c>
      <c r="G4">
        <v>39.799999999999997</v>
      </c>
      <c r="H4">
        <v>15.1</v>
      </c>
      <c r="I4" t="s">
        <v>99</v>
      </c>
    </row>
    <row r="5" spans="1:9" x14ac:dyDescent="0.25">
      <c r="A5">
        <v>4</v>
      </c>
      <c r="B5">
        <v>1</v>
      </c>
      <c r="C5">
        <v>363</v>
      </c>
      <c r="D5">
        <v>26.3</v>
      </c>
      <c r="E5">
        <v>29</v>
      </c>
      <c r="F5">
        <v>33.5</v>
      </c>
      <c r="G5">
        <v>38</v>
      </c>
      <c r="H5">
        <v>13.3</v>
      </c>
      <c r="I5" t="s">
        <v>99</v>
      </c>
    </row>
    <row r="6" spans="1:9" x14ac:dyDescent="0.25">
      <c r="A6">
        <v>5</v>
      </c>
      <c r="B6">
        <v>1</v>
      </c>
      <c r="C6">
        <v>430</v>
      </c>
      <c r="D6">
        <v>26.5</v>
      </c>
      <c r="E6">
        <v>29</v>
      </c>
      <c r="F6">
        <v>34</v>
      </c>
      <c r="G6">
        <v>36.6</v>
      </c>
      <c r="H6">
        <v>15.1</v>
      </c>
      <c r="I6" t="s">
        <v>99</v>
      </c>
    </row>
    <row r="7" spans="1:9" x14ac:dyDescent="0.25">
      <c r="A7">
        <v>6</v>
      </c>
      <c r="B7">
        <v>1</v>
      </c>
      <c r="C7">
        <v>450</v>
      </c>
      <c r="D7">
        <v>26.8</v>
      </c>
      <c r="E7">
        <v>29.7</v>
      </c>
      <c r="F7">
        <v>34.700000000000003</v>
      </c>
      <c r="G7">
        <v>39.200000000000003</v>
      </c>
      <c r="H7">
        <v>14.2</v>
      </c>
      <c r="I7" t="s">
        <v>99</v>
      </c>
    </row>
    <row r="8" spans="1:9" x14ac:dyDescent="0.25">
      <c r="A8">
        <v>7</v>
      </c>
      <c r="B8">
        <v>1</v>
      </c>
      <c r="C8">
        <v>500</v>
      </c>
      <c r="D8">
        <v>26.8</v>
      </c>
      <c r="E8">
        <v>29.7</v>
      </c>
      <c r="F8">
        <v>34.5</v>
      </c>
      <c r="G8">
        <v>41.1</v>
      </c>
      <c r="H8">
        <v>15.3</v>
      </c>
      <c r="I8" t="s">
        <v>99</v>
      </c>
    </row>
    <row r="9" spans="1:9" x14ac:dyDescent="0.25">
      <c r="A9">
        <v>8</v>
      </c>
      <c r="B9">
        <v>1</v>
      </c>
      <c r="C9">
        <v>390</v>
      </c>
      <c r="D9">
        <v>27.6</v>
      </c>
      <c r="E9">
        <v>30</v>
      </c>
      <c r="F9">
        <v>35</v>
      </c>
      <c r="G9">
        <v>36.200000000000003</v>
      </c>
      <c r="H9">
        <v>13.4</v>
      </c>
      <c r="I9" t="s">
        <v>99</v>
      </c>
    </row>
    <row r="10" spans="1:9" x14ac:dyDescent="0.25">
      <c r="A10">
        <v>9</v>
      </c>
      <c r="B10">
        <v>1</v>
      </c>
      <c r="C10">
        <v>450</v>
      </c>
      <c r="D10">
        <v>27.6</v>
      </c>
      <c r="E10">
        <v>30</v>
      </c>
      <c r="F10">
        <v>35.1</v>
      </c>
      <c r="G10">
        <v>39.9</v>
      </c>
      <c r="H10">
        <v>13.8</v>
      </c>
      <c r="I10" t="s">
        <v>99</v>
      </c>
    </row>
    <row r="11" spans="1:9" x14ac:dyDescent="0.25">
      <c r="A11">
        <v>10</v>
      </c>
      <c r="B11">
        <v>1</v>
      </c>
      <c r="C11">
        <v>500</v>
      </c>
      <c r="D11">
        <v>28.5</v>
      </c>
      <c r="E11">
        <v>30.7</v>
      </c>
      <c r="F11">
        <v>36.200000000000003</v>
      </c>
      <c r="G11">
        <v>39.299999999999997</v>
      </c>
      <c r="H11">
        <v>13.7</v>
      </c>
      <c r="I11" t="s">
        <v>99</v>
      </c>
    </row>
    <row r="12" spans="1:9" x14ac:dyDescent="0.25">
      <c r="A12">
        <v>11</v>
      </c>
      <c r="B12">
        <v>1</v>
      </c>
      <c r="C12">
        <v>475</v>
      </c>
      <c r="D12">
        <v>28.4</v>
      </c>
      <c r="E12">
        <v>31</v>
      </c>
      <c r="F12">
        <v>36.200000000000003</v>
      </c>
      <c r="G12">
        <v>39.4</v>
      </c>
      <c r="H12">
        <v>14.1</v>
      </c>
      <c r="I12" t="s">
        <v>99</v>
      </c>
    </row>
    <row r="13" spans="1:9" x14ac:dyDescent="0.25">
      <c r="A13">
        <v>12</v>
      </c>
      <c r="B13">
        <v>1</v>
      </c>
      <c r="C13">
        <v>500</v>
      </c>
      <c r="D13">
        <v>28.7</v>
      </c>
      <c r="E13">
        <v>31</v>
      </c>
      <c r="F13">
        <v>36.200000000000003</v>
      </c>
      <c r="G13">
        <v>39.700000000000003</v>
      </c>
      <c r="H13">
        <v>13.3</v>
      </c>
      <c r="I13" t="s">
        <v>99</v>
      </c>
    </row>
    <row r="14" spans="1:9" x14ac:dyDescent="0.25">
      <c r="A14">
        <v>13</v>
      </c>
      <c r="B14">
        <v>1</v>
      </c>
      <c r="C14">
        <v>500</v>
      </c>
      <c r="D14">
        <v>29.1</v>
      </c>
      <c r="E14">
        <v>31.5</v>
      </c>
      <c r="F14">
        <v>36.4</v>
      </c>
      <c r="G14">
        <v>37.799999999999997</v>
      </c>
      <c r="H14">
        <v>12</v>
      </c>
      <c r="I14" t="s">
        <v>99</v>
      </c>
    </row>
    <row r="15" spans="1:9" x14ac:dyDescent="0.25">
      <c r="A15">
        <v>14</v>
      </c>
      <c r="B15">
        <v>1</v>
      </c>
      <c r="C15" s="102" t="s">
        <v>99</v>
      </c>
      <c r="D15">
        <v>29.5</v>
      </c>
      <c r="E15">
        <v>32</v>
      </c>
      <c r="F15">
        <v>37.299999999999997</v>
      </c>
      <c r="G15">
        <v>37.299999999999997</v>
      </c>
      <c r="H15">
        <v>13.6</v>
      </c>
      <c r="I15">
        <v>1</v>
      </c>
    </row>
    <row r="16" spans="1:9" x14ac:dyDescent="0.25">
      <c r="A16">
        <v>15</v>
      </c>
      <c r="B16">
        <v>1</v>
      </c>
      <c r="C16">
        <v>600</v>
      </c>
      <c r="D16">
        <v>29.4</v>
      </c>
      <c r="E16">
        <v>32</v>
      </c>
      <c r="F16">
        <v>37.200000000000003</v>
      </c>
      <c r="G16">
        <v>40.200000000000003</v>
      </c>
      <c r="H16">
        <v>13.9</v>
      </c>
      <c r="I16">
        <v>1</v>
      </c>
    </row>
    <row r="17" spans="1:9" x14ac:dyDescent="0.25">
      <c r="A17">
        <v>16</v>
      </c>
      <c r="B17">
        <v>1</v>
      </c>
      <c r="C17">
        <v>600</v>
      </c>
      <c r="D17">
        <v>29.4</v>
      </c>
      <c r="E17">
        <v>32</v>
      </c>
      <c r="F17">
        <v>37.200000000000003</v>
      </c>
      <c r="G17">
        <v>41.5</v>
      </c>
      <c r="H17">
        <v>15</v>
      </c>
      <c r="I17" t="s">
        <v>99</v>
      </c>
    </row>
    <row r="18" spans="1:9" x14ac:dyDescent="0.25">
      <c r="A18">
        <v>17</v>
      </c>
      <c r="B18">
        <v>1</v>
      </c>
      <c r="C18">
        <v>700</v>
      </c>
      <c r="D18">
        <v>30.4</v>
      </c>
      <c r="E18">
        <v>33</v>
      </c>
      <c r="F18">
        <v>38.299999999999997</v>
      </c>
      <c r="G18">
        <v>38.799999999999997</v>
      </c>
      <c r="H18">
        <v>13.8</v>
      </c>
      <c r="I18">
        <v>1</v>
      </c>
    </row>
    <row r="19" spans="1:9" x14ac:dyDescent="0.25">
      <c r="A19">
        <v>18</v>
      </c>
      <c r="B19">
        <v>1</v>
      </c>
      <c r="C19">
        <v>700</v>
      </c>
      <c r="D19">
        <v>30.4</v>
      </c>
      <c r="E19">
        <v>33</v>
      </c>
      <c r="F19">
        <v>38.5</v>
      </c>
      <c r="G19">
        <v>38.799999999999997</v>
      </c>
      <c r="H19">
        <v>13.5</v>
      </c>
      <c r="I19" t="s">
        <v>99</v>
      </c>
    </row>
    <row r="20" spans="1:9" x14ac:dyDescent="0.25">
      <c r="A20">
        <v>19</v>
      </c>
      <c r="B20">
        <v>1</v>
      </c>
      <c r="C20">
        <v>610</v>
      </c>
      <c r="D20">
        <v>30.9</v>
      </c>
      <c r="E20">
        <v>33.5</v>
      </c>
      <c r="F20">
        <v>38.6</v>
      </c>
      <c r="G20">
        <v>40.5</v>
      </c>
      <c r="H20">
        <v>13.3</v>
      </c>
      <c r="I20" t="s">
        <v>99</v>
      </c>
    </row>
    <row r="21" spans="1:9" x14ac:dyDescent="0.25">
      <c r="A21">
        <v>20</v>
      </c>
      <c r="B21">
        <v>1</v>
      </c>
      <c r="C21">
        <v>650</v>
      </c>
      <c r="D21">
        <v>31</v>
      </c>
      <c r="E21">
        <v>33.5</v>
      </c>
      <c r="F21">
        <v>38.700000000000003</v>
      </c>
      <c r="G21">
        <v>37.4</v>
      </c>
      <c r="H21">
        <v>14.8</v>
      </c>
      <c r="I21" t="s">
        <v>99</v>
      </c>
    </row>
    <row r="22" spans="1:9" x14ac:dyDescent="0.25">
      <c r="A22">
        <v>21</v>
      </c>
      <c r="B22">
        <v>1</v>
      </c>
      <c r="C22">
        <v>575</v>
      </c>
      <c r="D22">
        <v>31.3</v>
      </c>
      <c r="E22">
        <v>34</v>
      </c>
      <c r="F22">
        <v>39.5</v>
      </c>
      <c r="G22">
        <v>38.299999999999997</v>
      </c>
      <c r="H22">
        <v>14.1</v>
      </c>
      <c r="I22">
        <v>1</v>
      </c>
    </row>
    <row r="23" spans="1:9" x14ac:dyDescent="0.25">
      <c r="A23">
        <v>22</v>
      </c>
      <c r="B23">
        <v>1</v>
      </c>
      <c r="C23">
        <v>685</v>
      </c>
      <c r="D23">
        <v>31.4</v>
      </c>
      <c r="E23">
        <v>34</v>
      </c>
      <c r="F23">
        <v>39.200000000000003</v>
      </c>
      <c r="G23">
        <v>40.799999999999997</v>
      </c>
      <c r="H23">
        <v>13.7</v>
      </c>
      <c r="I23" t="s">
        <v>99</v>
      </c>
    </row>
    <row r="24" spans="1:9" x14ac:dyDescent="0.25">
      <c r="A24">
        <v>23</v>
      </c>
      <c r="B24">
        <v>1</v>
      </c>
      <c r="C24">
        <v>620</v>
      </c>
      <c r="D24">
        <v>31.5</v>
      </c>
      <c r="E24">
        <v>34.5</v>
      </c>
      <c r="F24">
        <v>39.700000000000003</v>
      </c>
      <c r="G24">
        <v>39.1</v>
      </c>
      <c r="H24">
        <v>13.3</v>
      </c>
      <c r="I24" t="s">
        <v>99</v>
      </c>
    </row>
    <row r="25" spans="1:9" x14ac:dyDescent="0.25">
      <c r="A25">
        <v>24</v>
      </c>
      <c r="B25">
        <v>1</v>
      </c>
      <c r="C25">
        <v>680</v>
      </c>
      <c r="D25">
        <v>31.8</v>
      </c>
      <c r="E25">
        <v>35</v>
      </c>
      <c r="F25">
        <v>40.6</v>
      </c>
      <c r="G25">
        <v>38.1</v>
      </c>
      <c r="H25">
        <v>15.1</v>
      </c>
      <c r="I25" t="s">
        <v>99</v>
      </c>
    </row>
    <row r="26" spans="1:9" x14ac:dyDescent="0.25">
      <c r="A26">
        <v>25</v>
      </c>
      <c r="B26">
        <v>1</v>
      </c>
      <c r="C26">
        <v>700</v>
      </c>
      <c r="D26">
        <v>31.9</v>
      </c>
      <c r="E26">
        <v>35</v>
      </c>
      <c r="F26">
        <v>40.5</v>
      </c>
      <c r="G26">
        <v>40.1</v>
      </c>
      <c r="H26">
        <v>13.8</v>
      </c>
      <c r="I26" t="s">
        <v>99</v>
      </c>
    </row>
    <row r="27" spans="1:9" x14ac:dyDescent="0.25">
      <c r="A27">
        <v>26</v>
      </c>
      <c r="B27">
        <v>1</v>
      </c>
      <c r="C27">
        <v>725</v>
      </c>
      <c r="D27">
        <v>31.8</v>
      </c>
      <c r="E27">
        <v>35</v>
      </c>
      <c r="F27">
        <v>40.9</v>
      </c>
      <c r="G27">
        <v>40</v>
      </c>
      <c r="H27">
        <v>14.8</v>
      </c>
      <c r="I27">
        <v>1</v>
      </c>
    </row>
    <row r="28" spans="1:9" x14ac:dyDescent="0.25">
      <c r="A28">
        <v>27</v>
      </c>
      <c r="B28">
        <v>1</v>
      </c>
      <c r="C28">
        <v>720</v>
      </c>
      <c r="D28">
        <v>32</v>
      </c>
      <c r="E28">
        <v>35</v>
      </c>
      <c r="F28">
        <v>40.6</v>
      </c>
      <c r="G28">
        <v>40.299999999999997</v>
      </c>
      <c r="H28">
        <v>15</v>
      </c>
      <c r="I28" t="s">
        <v>99</v>
      </c>
    </row>
    <row r="29" spans="1:9" x14ac:dyDescent="0.25">
      <c r="A29">
        <v>28</v>
      </c>
      <c r="B29">
        <v>1</v>
      </c>
      <c r="C29">
        <v>714</v>
      </c>
      <c r="D29">
        <v>32.700000000000003</v>
      </c>
      <c r="E29">
        <v>36</v>
      </c>
      <c r="F29">
        <v>41.5</v>
      </c>
      <c r="G29">
        <v>39.799999999999997</v>
      </c>
      <c r="H29">
        <v>14.1</v>
      </c>
      <c r="I29" t="s">
        <v>99</v>
      </c>
    </row>
    <row r="30" spans="1:9" x14ac:dyDescent="0.25">
      <c r="A30">
        <v>29</v>
      </c>
      <c r="B30">
        <v>1</v>
      </c>
      <c r="C30">
        <v>850</v>
      </c>
      <c r="D30">
        <v>32.799999999999997</v>
      </c>
      <c r="E30">
        <v>36</v>
      </c>
      <c r="F30">
        <v>41.6</v>
      </c>
      <c r="G30">
        <v>40.6</v>
      </c>
      <c r="H30">
        <v>14.9</v>
      </c>
      <c r="I30" t="s">
        <v>99</v>
      </c>
    </row>
    <row r="31" spans="1:9" x14ac:dyDescent="0.25">
      <c r="A31">
        <v>30</v>
      </c>
      <c r="B31">
        <v>1</v>
      </c>
      <c r="C31">
        <v>1000</v>
      </c>
      <c r="D31">
        <v>33.5</v>
      </c>
      <c r="E31">
        <v>37</v>
      </c>
      <c r="F31">
        <v>42.6</v>
      </c>
      <c r="G31">
        <v>44.5</v>
      </c>
      <c r="H31">
        <v>15.5</v>
      </c>
      <c r="I31">
        <v>0</v>
      </c>
    </row>
    <row r="32" spans="1:9" x14ac:dyDescent="0.25">
      <c r="A32">
        <v>31</v>
      </c>
      <c r="B32">
        <v>1</v>
      </c>
      <c r="C32">
        <v>920</v>
      </c>
      <c r="D32">
        <v>35</v>
      </c>
      <c r="E32">
        <v>38.5</v>
      </c>
      <c r="F32">
        <v>44.1</v>
      </c>
      <c r="G32">
        <v>40.9</v>
      </c>
      <c r="H32">
        <v>14.3</v>
      </c>
      <c r="I32">
        <v>0</v>
      </c>
    </row>
    <row r="33" spans="1:9" x14ac:dyDescent="0.25">
      <c r="A33">
        <v>32</v>
      </c>
      <c r="B33">
        <v>1</v>
      </c>
      <c r="C33">
        <v>955</v>
      </c>
      <c r="D33">
        <v>35</v>
      </c>
      <c r="E33">
        <v>38.5</v>
      </c>
      <c r="F33">
        <v>44</v>
      </c>
      <c r="G33">
        <v>41.1</v>
      </c>
      <c r="H33">
        <v>14.3</v>
      </c>
      <c r="I33" t="s">
        <v>99</v>
      </c>
    </row>
    <row r="34" spans="1:9" x14ac:dyDescent="0.25">
      <c r="A34">
        <v>33</v>
      </c>
      <c r="B34">
        <v>1</v>
      </c>
      <c r="C34">
        <v>925</v>
      </c>
      <c r="D34">
        <v>36.200000000000003</v>
      </c>
      <c r="E34">
        <v>39.5</v>
      </c>
      <c r="F34">
        <v>45.3</v>
      </c>
      <c r="G34">
        <v>41.4</v>
      </c>
      <c r="H34">
        <v>14.9</v>
      </c>
      <c r="I34">
        <v>1</v>
      </c>
    </row>
    <row r="35" spans="1:9" x14ac:dyDescent="0.25">
      <c r="A35">
        <v>34</v>
      </c>
      <c r="B35">
        <v>1</v>
      </c>
      <c r="C35">
        <v>975</v>
      </c>
      <c r="D35">
        <v>37.4</v>
      </c>
      <c r="E35">
        <v>41</v>
      </c>
      <c r="F35">
        <v>45.9</v>
      </c>
      <c r="G35">
        <v>40.6</v>
      </c>
      <c r="H35">
        <v>14.7</v>
      </c>
      <c r="I35">
        <v>0</v>
      </c>
    </row>
    <row r="36" spans="1:9" x14ac:dyDescent="0.25">
      <c r="A36">
        <v>35</v>
      </c>
      <c r="B36">
        <v>1</v>
      </c>
      <c r="C36">
        <v>950</v>
      </c>
      <c r="D36">
        <v>38</v>
      </c>
      <c r="E36">
        <v>41</v>
      </c>
      <c r="F36">
        <v>46.5</v>
      </c>
      <c r="G36">
        <v>37.9</v>
      </c>
      <c r="H36">
        <v>13.7</v>
      </c>
      <c r="I36" t="s">
        <v>99</v>
      </c>
    </row>
    <row r="37" spans="1:9" x14ac:dyDescent="0.25">
      <c r="A37">
        <v>36</v>
      </c>
      <c r="B37">
        <v>2</v>
      </c>
      <c r="C37">
        <v>270</v>
      </c>
      <c r="D37">
        <v>23.6</v>
      </c>
      <c r="E37">
        <v>26</v>
      </c>
      <c r="F37">
        <v>28.7</v>
      </c>
      <c r="G37">
        <v>29.2</v>
      </c>
      <c r="H37">
        <v>14.8</v>
      </c>
      <c r="I37" t="s">
        <v>99</v>
      </c>
    </row>
    <row r="38" spans="1:9" x14ac:dyDescent="0.25">
      <c r="A38">
        <v>37</v>
      </c>
      <c r="B38">
        <v>2</v>
      </c>
      <c r="C38">
        <v>270</v>
      </c>
      <c r="D38">
        <v>24.1</v>
      </c>
      <c r="E38">
        <v>26.5</v>
      </c>
      <c r="F38">
        <v>29.3</v>
      </c>
      <c r="G38">
        <v>27.8</v>
      </c>
      <c r="H38">
        <v>14.5</v>
      </c>
      <c r="I38" t="s">
        <v>99</v>
      </c>
    </row>
    <row r="39" spans="1:9" x14ac:dyDescent="0.25">
      <c r="A39">
        <v>38</v>
      </c>
      <c r="B39">
        <v>2</v>
      </c>
      <c r="C39">
        <v>306</v>
      </c>
      <c r="D39">
        <v>25.6</v>
      </c>
      <c r="E39">
        <v>28</v>
      </c>
      <c r="F39">
        <v>30.8</v>
      </c>
      <c r="G39">
        <v>28.5</v>
      </c>
      <c r="H39">
        <v>15.2</v>
      </c>
      <c r="I39" t="s">
        <v>99</v>
      </c>
    </row>
    <row r="40" spans="1:9" x14ac:dyDescent="0.25">
      <c r="A40">
        <v>39</v>
      </c>
      <c r="B40">
        <v>2</v>
      </c>
      <c r="C40">
        <v>540</v>
      </c>
      <c r="D40">
        <v>28.5</v>
      </c>
      <c r="E40">
        <v>31</v>
      </c>
      <c r="F40">
        <v>34</v>
      </c>
      <c r="G40">
        <v>31.6</v>
      </c>
      <c r="H40">
        <v>19.3</v>
      </c>
      <c r="I40" t="s">
        <v>99</v>
      </c>
    </row>
    <row r="41" spans="1:9" x14ac:dyDescent="0.25">
      <c r="A41">
        <v>40</v>
      </c>
      <c r="B41">
        <v>2</v>
      </c>
      <c r="C41">
        <v>800</v>
      </c>
      <c r="D41">
        <v>33.700000000000003</v>
      </c>
      <c r="E41">
        <v>36.4</v>
      </c>
      <c r="F41">
        <v>39.6</v>
      </c>
      <c r="G41">
        <v>29.7</v>
      </c>
      <c r="H41">
        <v>16.600000000000001</v>
      </c>
      <c r="I41">
        <v>0</v>
      </c>
    </row>
    <row r="42" spans="1:9" x14ac:dyDescent="0.25">
      <c r="A42">
        <v>41</v>
      </c>
      <c r="B42">
        <v>2</v>
      </c>
      <c r="C42">
        <v>1000</v>
      </c>
      <c r="D42">
        <v>37.299999999999997</v>
      </c>
      <c r="E42">
        <v>40</v>
      </c>
      <c r="F42">
        <v>43.5</v>
      </c>
      <c r="G42">
        <v>28.4</v>
      </c>
      <c r="H42">
        <v>15</v>
      </c>
      <c r="I42" t="s">
        <v>99</v>
      </c>
    </row>
    <row r="43" spans="1:9" x14ac:dyDescent="0.25">
      <c r="A43">
        <v>42</v>
      </c>
      <c r="B43">
        <v>3</v>
      </c>
      <c r="C43">
        <v>40</v>
      </c>
      <c r="D43">
        <v>12.9</v>
      </c>
      <c r="E43">
        <v>14.1</v>
      </c>
      <c r="F43">
        <v>16.2</v>
      </c>
      <c r="G43">
        <v>25.6</v>
      </c>
      <c r="H43">
        <v>14</v>
      </c>
      <c r="I43" t="s">
        <v>99</v>
      </c>
    </row>
    <row r="44" spans="1:9" x14ac:dyDescent="0.25">
      <c r="A44">
        <v>43</v>
      </c>
      <c r="B44">
        <v>3</v>
      </c>
      <c r="C44">
        <v>69</v>
      </c>
      <c r="D44">
        <v>16.5</v>
      </c>
      <c r="E44">
        <v>18.2</v>
      </c>
      <c r="F44">
        <v>20.3</v>
      </c>
      <c r="G44">
        <v>26.1</v>
      </c>
      <c r="H44">
        <v>13.9</v>
      </c>
      <c r="I44" t="s">
        <v>99</v>
      </c>
    </row>
    <row r="45" spans="1:9" x14ac:dyDescent="0.25">
      <c r="A45">
        <v>44</v>
      </c>
      <c r="B45">
        <v>3</v>
      </c>
      <c r="C45">
        <v>78</v>
      </c>
      <c r="D45">
        <v>17.5</v>
      </c>
      <c r="E45">
        <v>18.8</v>
      </c>
      <c r="F45">
        <v>21.2</v>
      </c>
      <c r="G45">
        <v>26.3</v>
      </c>
      <c r="H45">
        <v>13.7</v>
      </c>
      <c r="I45" t="s">
        <v>99</v>
      </c>
    </row>
    <row r="46" spans="1:9" x14ac:dyDescent="0.25">
      <c r="A46">
        <v>45</v>
      </c>
      <c r="B46">
        <v>3</v>
      </c>
      <c r="C46">
        <v>87</v>
      </c>
      <c r="D46">
        <v>18.2</v>
      </c>
      <c r="E46">
        <v>19.8</v>
      </c>
      <c r="F46">
        <v>22.2</v>
      </c>
      <c r="G46">
        <v>25.3</v>
      </c>
      <c r="H46">
        <v>14.3</v>
      </c>
      <c r="I46" t="s">
        <v>99</v>
      </c>
    </row>
    <row r="47" spans="1:9" x14ac:dyDescent="0.25">
      <c r="A47">
        <v>46</v>
      </c>
      <c r="B47">
        <v>3</v>
      </c>
      <c r="C47">
        <v>120</v>
      </c>
      <c r="D47">
        <v>18.600000000000001</v>
      </c>
      <c r="E47">
        <v>20</v>
      </c>
      <c r="F47">
        <v>22.2</v>
      </c>
      <c r="G47">
        <v>28</v>
      </c>
      <c r="H47">
        <v>16.100000000000001</v>
      </c>
      <c r="I47" t="s">
        <v>99</v>
      </c>
    </row>
    <row r="48" spans="1:9" x14ac:dyDescent="0.25">
      <c r="A48">
        <v>47</v>
      </c>
      <c r="B48">
        <v>3</v>
      </c>
      <c r="C48" s="102">
        <v>0</v>
      </c>
      <c r="D48">
        <v>19</v>
      </c>
      <c r="E48">
        <v>20.5</v>
      </c>
      <c r="F48">
        <v>22.8</v>
      </c>
      <c r="G48">
        <v>28.4</v>
      </c>
      <c r="H48">
        <v>14.7</v>
      </c>
      <c r="I48" t="s">
        <v>99</v>
      </c>
    </row>
    <row r="49" spans="1:9" x14ac:dyDescent="0.25">
      <c r="A49">
        <v>48</v>
      </c>
      <c r="B49">
        <v>3</v>
      </c>
      <c r="C49">
        <v>110</v>
      </c>
      <c r="D49">
        <v>19.100000000000001</v>
      </c>
      <c r="E49">
        <v>20.8</v>
      </c>
      <c r="F49">
        <v>23.1</v>
      </c>
      <c r="G49">
        <v>26.7</v>
      </c>
      <c r="H49">
        <v>14.7</v>
      </c>
      <c r="I49">
        <v>0</v>
      </c>
    </row>
    <row r="50" spans="1:9" x14ac:dyDescent="0.25">
      <c r="A50">
        <v>49</v>
      </c>
      <c r="B50">
        <v>3</v>
      </c>
      <c r="C50">
        <v>120</v>
      </c>
      <c r="D50">
        <v>19.399999999999999</v>
      </c>
      <c r="E50">
        <v>21</v>
      </c>
      <c r="F50">
        <v>23.7</v>
      </c>
      <c r="G50">
        <v>25.8</v>
      </c>
      <c r="H50">
        <v>13.9</v>
      </c>
      <c r="I50">
        <v>0</v>
      </c>
    </row>
    <row r="51" spans="1:9" x14ac:dyDescent="0.25">
      <c r="A51">
        <v>50</v>
      </c>
      <c r="B51">
        <v>3</v>
      </c>
      <c r="C51">
        <v>150</v>
      </c>
      <c r="D51">
        <v>20.399999999999999</v>
      </c>
      <c r="E51">
        <v>22</v>
      </c>
      <c r="F51">
        <v>24.7</v>
      </c>
      <c r="G51">
        <v>23.5</v>
      </c>
      <c r="H51">
        <v>15.2</v>
      </c>
      <c r="I51">
        <v>0</v>
      </c>
    </row>
    <row r="52" spans="1:9" x14ac:dyDescent="0.25">
      <c r="A52">
        <v>51</v>
      </c>
      <c r="B52">
        <v>3</v>
      </c>
      <c r="C52">
        <v>145</v>
      </c>
      <c r="D52">
        <v>20.5</v>
      </c>
      <c r="E52">
        <v>22</v>
      </c>
      <c r="F52">
        <v>24.3</v>
      </c>
      <c r="G52">
        <v>27.3</v>
      </c>
      <c r="H52">
        <v>14.6</v>
      </c>
      <c r="I52">
        <v>0</v>
      </c>
    </row>
    <row r="53" spans="1:9" x14ac:dyDescent="0.25">
      <c r="A53">
        <v>52</v>
      </c>
      <c r="B53">
        <v>3</v>
      </c>
      <c r="C53">
        <v>160</v>
      </c>
      <c r="D53">
        <v>20.5</v>
      </c>
      <c r="E53">
        <v>22.5</v>
      </c>
      <c r="F53">
        <v>25.3</v>
      </c>
      <c r="G53">
        <v>27.8</v>
      </c>
      <c r="H53">
        <v>15.1</v>
      </c>
      <c r="I53">
        <v>0</v>
      </c>
    </row>
    <row r="54" spans="1:9" x14ac:dyDescent="0.25">
      <c r="A54">
        <v>53</v>
      </c>
      <c r="B54">
        <v>3</v>
      </c>
      <c r="C54">
        <v>140</v>
      </c>
      <c r="D54">
        <v>21</v>
      </c>
      <c r="E54">
        <v>22.5</v>
      </c>
      <c r="F54">
        <v>25</v>
      </c>
      <c r="G54">
        <v>26.2</v>
      </c>
      <c r="H54">
        <v>13.3</v>
      </c>
      <c r="I54" t="s">
        <v>99</v>
      </c>
    </row>
    <row r="55" spans="1:9" x14ac:dyDescent="0.25">
      <c r="A55">
        <v>54</v>
      </c>
      <c r="B55">
        <v>3</v>
      </c>
      <c r="C55">
        <v>160</v>
      </c>
      <c r="D55">
        <v>21.1</v>
      </c>
      <c r="E55">
        <v>22.5</v>
      </c>
      <c r="F55">
        <v>25</v>
      </c>
      <c r="G55">
        <v>25.6</v>
      </c>
      <c r="H55">
        <v>15.2</v>
      </c>
      <c r="I55">
        <v>0</v>
      </c>
    </row>
    <row r="56" spans="1:9" x14ac:dyDescent="0.25">
      <c r="A56">
        <v>55</v>
      </c>
      <c r="B56">
        <v>3</v>
      </c>
      <c r="C56">
        <v>169</v>
      </c>
      <c r="D56">
        <v>22</v>
      </c>
      <c r="E56">
        <v>24</v>
      </c>
      <c r="F56">
        <v>27.2</v>
      </c>
      <c r="G56">
        <v>27.7</v>
      </c>
      <c r="H56">
        <v>14.1</v>
      </c>
      <c r="I56" t="s">
        <v>99</v>
      </c>
    </row>
    <row r="57" spans="1:9" x14ac:dyDescent="0.25">
      <c r="A57">
        <v>56</v>
      </c>
      <c r="B57">
        <v>3</v>
      </c>
      <c r="C57">
        <v>161</v>
      </c>
      <c r="D57">
        <v>22</v>
      </c>
      <c r="E57">
        <v>23.4</v>
      </c>
      <c r="F57">
        <v>26.7</v>
      </c>
      <c r="G57">
        <v>25.9</v>
      </c>
      <c r="H57">
        <v>13.6</v>
      </c>
      <c r="I57" t="s">
        <v>99</v>
      </c>
    </row>
    <row r="58" spans="1:9" x14ac:dyDescent="0.25">
      <c r="A58">
        <v>57</v>
      </c>
      <c r="B58">
        <v>3</v>
      </c>
      <c r="C58">
        <v>200</v>
      </c>
      <c r="D58">
        <v>22.1</v>
      </c>
      <c r="E58">
        <v>23.5</v>
      </c>
      <c r="F58">
        <v>26.8</v>
      </c>
      <c r="G58">
        <v>27.6</v>
      </c>
      <c r="H58">
        <v>15.4</v>
      </c>
      <c r="I58">
        <v>0</v>
      </c>
    </row>
    <row r="59" spans="1:9" x14ac:dyDescent="0.25">
      <c r="A59">
        <v>58</v>
      </c>
      <c r="B59">
        <v>3</v>
      </c>
      <c r="C59">
        <v>180</v>
      </c>
      <c r="D59">
        <v>23.6</v>
      </c>
      <c r="E59">
        <v>25.2</v>
      </c>
      <c r="F59">
        <v>27.9</v>
      </c>
      <c r="G59">
        <v>25.4</v>
      </c>
      <c r="H59">
        <v>14</v>
      </c>
      <c r="I59" t="s">
        <v>99</v>
      </c>
    </row>
    <row r="60" spans="1:9" x14ac:dyDescent="0.25">
      <c r="A60">
        <v>59</v>
      </c>
      <c r="B60">
        <v>3</v>
      </c>
      <c r="C60">
        <v>290</v>
      </c>
      <c r="D60">
        <v>24</v>
      </c>
      <c r="E60">
        <v>26</v>
      </c>
      <c r="F60">
        <v>29.2</v>
      </c>
      <c r="G60">
        <v>30.4</v>
      </c>
      <c r="H60">
        <v>15.4</v>
      </c>
      <c r="I60" t="s">
        <v>99</v>
      </c>
    </row>
    <row r="61" spans="1:9" x14ac:dyDescent="0.25">
      <c r="A61">
        <v>60</v>
      </c>
      <c r="B61">
        <v>3</v>
      </c>
      <c r="C61">
        <v>272</v>
      </c>
      <c r="D61">
        <v>25</v>
      </c>
      <c r="E61">
        <v>27</v>
      </c>
      <c r="F61">
        <v>30.6</v>
      </c>
      <c r="G61">
        <v>28</v>
      </c>
      <c r="H61">
        <v>15.6</v>
      </c>
      <c r="I61">
        <v>0</v>
      </c>
    </row>
    <row r="62" spans="1:9" x14ac:dyDescent="0.25">
      <c r="A62">
        <v>61</v>
      </c>
      <c r="B62">
        <v>3</v>
      </c>
      <c r="C62">
        <v>390</v>
      </c>
      <c r="D62">
        <v>29.5</v>
      </c>
      <c r="E62">
        <v>31.7</v>
      </c>
      <c r="F62">
        <v>35</v>
      </c>
      <c r="G62">
        <v>27.1</v>
      </c>
      <c r="H62">
        <v>15.3</v>
      </c>
      <c r="I62" t="s">
        <v>99</v>
      </c>
    </row>
    <row r="63" spans="1:9" x14ac:dyDescent="0.25">
      <c r="A63">
        <v>62</v>
      </c>
      <c r="B63">
        <v>4</v>
      </c>
      <c r="C63">
        <v>55</v>
      </c>
      <c r="D63">
        <v>13.5</v>
      </c>
      <c r="E63">
        <v>14.7</v>
      </c>
      <c r="F63">
        <v>16.5</v>
      </c>
      <c r="G63">
        <v>41.5</v>
      </c>
      <c r="H63">
        <v>14.1</v>
      </c>
      <c r="I63" t="s">
        <v>99</v>
      </c>
    </row>
    <row r="64" spans="1:9" x14ac:dyDescent="0.25">
      <c r="A64">
        <v>63</v>
      </c>
      <c r="B64">
        <v>4</v>
      </c>
      <c r="C64">
        <v>60</v>
      </c>
      <c r="D64">
        <v>14.3</v>
      </c>
      <c r="E64">
        <v>15.5</v>
      </c>
      <c r="F64">
        <v>17.399999999999999</v>
      </c>
      <c r="G64">
        <v>37.799999999999997</v>
      </c>
      <c r="H64">
        <v>13.3</v>
      </c>
      <c r="I64">
        <v>1</v>
      </c>
    </row>
    <row r="65" spans="1:9" x14ac:dyDescent="0.25">
      <c r="A65">
        <v>64</v>
      </c>
      <c r="B65">
        <v>4</v>
      </c>
      <c r="C65">
        <v>90</v>
      </c>
      <c r="D65">
        <v>16.3</v>
      </c>
      <c r="E65">
        <v>17.7</v>
      </c>
      <c r="F65">
        <v>19.8</v>
      </c>
      <c r="G65">
        <v>37.4</v>
      </c>
      <c r="H65">
        <v>13.5</v>
      </c>
      <c r="I65">
        <v>1</v>
      </c>
    </row>
    <row r="66" spans="1:9" x14ac:dyDescent="0.25">
      <c r="A66">
        <v>65</v>
      </c>
      <c r="B66">
        <v>4</v>
      </c>
      <c r="C66">
        <v>120</v>
      </c>
      <c r="D66">
        <v>17.5</v>
      </c>
      <c r="E66">
        <v>19</v>
      </c>
      <c r="F66">
        <v>21.3</v>
      </c>
      <c r="G66">
        <v>39.4</v>
      </c>
      <c r="H66">
        <v>13.7</v>
      </c>
      <c r="I66">
        <v>1</v>
      </c>
    </row>
    <row r="67" spans="1:9" x14ac:dyDescent="0.25">
      <c r="A67">
        <v>66</v>
      </c>
      <c r="B67">
        <v>4</v>
      </c>
      <c r="C67">
        <v>150</v>
      </c>
      <c r="D67">
        <v>18.399999999999999</v>
      </c>
      <c r="E67">
        <v>20</v>
      </c>
      <c r="F67">
        <v>22.4</v>
      </c>
      <c r="G67">
        <v>39.700000000000003</v>
      </c>
      <c r="H67">
        <v>14.7</v>
      </c>
      <c r="I67" t="s">
        <v>99</v>
      </c>
    </row>
    <row r="68" spans="1:9" x14ac:dyDescent="0.25">
      <c r="A68">
        <v>67</v>
      </c>
      <c r="B68">
        <v>4</v>
      </c>
      <c r="C68">
        <v>140</v>
      </c>
      <c r="D68">
        <v>19</v>
      </c>
      <c r="E68">
        <v>20.7</v>
      </c>
      <c r="F68">
        <v>23.2</v>
      </c>
      <c r="G68">
        <v>36.799999999999997</v>
      </c>
      <c r="H68">
        <v>14.2</v>
      </c>
      <c r="I68" t="s">
        <v>99</v>
      </c>
    </row>
    <row r="69" spans="1:9" x14ac:dyDescent="0.25">
      <c r="A69">
        <v>68</v>
      </c>
      <c r="B69">
        <v>4</v>
      </c>
      <c r="C69">
        <v>170</v>
      </c>
      <c r="D69">
        <v>19</v>
      </c>
      <c r="E69">
        <v>20.7</v>
      </c>
      <c r="F69">
        <v>23.2</v>
      </c>
      <c r="G69">
        <v>40.5</v>
      </c>
      <c r="H69">
        <v>14.7</v>
      </c>
      <c r="I69">
        <v>0</v>
      </c>
    </row>
    <row r="70" spans="1:9" x14ac:dyDescent="0.25">
      <c r="A70">
        <v>69</v>
      </c>
      <c r="B70">
        <v>4</v>
      </c>
      <c r="C70">
        <v>145</v>
      </c>
      <c r="D70">
        <v>19.8</v>
      </c>
      <c r="E70">
        <v>21.5</v>
      </c>
      <c r="F70">
        <v>24.1</v>
      </c>
      <c r="G70">
        <v>40.4</v>
      </c>
      <c r="H70">
        <v>13.1</v>
      </c>
      <c r="I70">
        <v>0</v>
      </c>
    </row>
    <row r="71" spans="1:9" x14ac:dyDescent="0.25">
      <c r="A71">
        <v>70</v>
      </c>
      <c r="B71">
        <v>4</v>
      </c>
      <c r="C71">
        <v>200</v>
      </c>
      <c r="D71">
        <v>21.2</v>
      </c>
      <c r="E71">
        <v>23</v>
      </c>
      <c r="F71">
        <v>25.8</v>
      </c>
      <c r="G71">
        <v>40.1</v>
      </c>
      <c r="H71">
        <v>14.2</v>
      </c>
      <c r="I71" t="s">
        <v>99</v>
      </c>
    </row>
    <row r="72" spans="1:9" x14ac:dyDescent="0.25">
      <c r="A72">
        <v>71</v>
      </c>
      <c r="B72">
        <v>4</v>
      </c>
      <c r="C72">
        <v>273</v>
      </c>
      <c r="D72">
        <v>23</v>
      </c>
      <c r="E72">
        <v>25</v>
      </c>
      <c r="F72">
        <v>28</v>
      </c>
      <c r="G72">
        <v>39.6</v>
      </c>
      <c r="H72">
        <v>14.8</v>
      </c>
      <c r="I72">
        <v>0</v>
      </c>
    </row>
    <row r="73" spans="1:9" x14ac:dyDescent="0.25">
      <c r="A73">
        <v>72</v>
      </c>
      <c r="B73">
        <v>4</v>
      </c>
      <c r="C73">
        <v>300</v>
      </c>
      <c r="D73">
        <v>24</v>
      </c>
      <c r="E73">
        <v>26</v>
      </c>
      <c r="F73">
        <v>29</v>
      </c>
      <c r="G73">
        <v>39.200000000000003</v>
      </c>
      <c r="H73">
        <v>14.6</v>
      </c>
      <c r="I73">
        <v>0</v>
      </c>
    </row>
    <row r="74" spans="1:9" x14ac:dyDescent="0.25">
      <c r="A74">
        <v>73</v>
      </c>
      <c r="B74">
        <v>5</v>
      </c>
      <c r="C74">
        <v>6.7</v>
      </c>
      <c r="D74">
        <v>9.3000000000000007</v>
      </c>
      <c r="E74">
        <v>9.8000000000000007</v>
      </c>
      <c r="F74">
        <v>10.8</v>
      </c>
      <c r="G74">
        <v>16.100000000000001</v>
      </c>
      <c r="H74">
        <v>9.6999999999999993</v>
      </c>
      <c r="I74">
        <v>1</v>
      </c>
    </row>
    <row r="75" spans="1:9" x14ac:dyDescent="0.25">
      <c r="A75">
        <v>74</v>
      </c>
      <c r="B75">
        <v>5</v>
      </c>
      <c r="C75">
        <v>7.5</v>
      </c>
      <c r="D75">
        <v>10</v>
      </c>
      <c r="E75">
        <v>10.5</v>
      </c>
      <c r="F75">
        <v>11.6</v>
      </c>
      <c r="G75">
        <v>17</v>
      </c>
      <c r="H75">
        <v>10</v>
      </c>
      <c r="I75">
        <v>0</v>
      </c>
    </row>
    <row r="76" spans="1:9" x14ac:dyDescent="0.25">
      <c r="A76">
        <v>75</v>
      </c>
      <c r="B76">
        <v>5</v>
      </c>
      <c r="C76">
        <v>7</v>
      </c>
      <c r="D76">
        <v>10.1</v>
      </c>
      <c r="E76">
        <v>10.6</v>
      </c>
      <c r="F76">
        <v>11.6</v>
      </c>
      <c r="G76">
        <v>14.9</v>
      </c>
      <c r="H76">
        <v>9.9</v>
      </c>
      <c r="I76">
        <v>1</v>
      </c>
    </row>
    <row r="77" spans="1:9" x14ac:dyDescent="0.25">
      <c r="A77">
        <v>76</v>
      </c>
      <c r="B77">
        <v>5</v>
      </c>
      <c r="C77">
        <v>9.6999999999999993</v>
      </c>
      <c r="D77">
        <v>10.4</v>
      </c>
      <c r="E77">
        <v>11</v>
      </c>
      <c r="F77">
        <v>12</v>
      </c>
      <c r="G77">
        <v>18.3</v>
      </c>
      <c r="H77">
        <v>11.5</v>
      </c>
      <c r="I77">
        <v>0</v>
      </c>
    </row>
    <row r="78" spans="1:9" x14ac:dyDescent="0.25">
      <c r="A78">
        <v>77</v>
      </c>
      <c r="B78">
        <v>5</v>
      </c>
      <c r="C78">
        <v>9.8000000000000007</v>
      </c>
      <c r="D78">
        <v>10.7</v>
      </c>
      <c r="E78">
        <v>11.2</v>
      </c>
      <c r="F78">
        <v>12.4</v>
      </c>
      <c r="G78">
        <v>16.8</v>
      </c>
      <c r="H78">
        <v>10.3</v>
      </c>
      <c r="I78">
        <v>1</v>
      </c>
    </row>
    <row r="79" spans="1:9" x14ac:dyDescent="0.25">
      <c r="A79">
        <v>78</v>
      </c>
      <c r="B79">
        <v>5</v>
      </c>
      <c r="C79">
        <v>8.6999999999999993</v>
      </c>
      <c r="D79">
        <v>10.8</v>
      </c>
      <c r="E79">
        <v>11.3</v>
      </c>
      <c r="F79">
        <v>12.6</v>
      </c>
      <c r="G79">
        <v>15.7</v>
      </c>
      <c r="H79">
        <v>10.199999999999999</v>
      </c>
      <c r="I79">
        <v>1</v>
      </c>
    </row>
    <row r="80" spans="1:9" x14ac:dyDescent="0.25">
      <c r="A80">
        <v>79</v>
      </c>
      <c r="B80">
        <v>5</v>
      </c>
      <c r="C80">
        <v>10</v>
      </c>
      <c r="D80">
        <v>11.3</v>
      </c>
      <c r="E80">
        <v>11.8</v>
      </c>
      <c r="F80">
        <v>13.1</v>
      </c>
      <c r="G80">
        <v>16.899999999999999</v>
      </c>
      <c r="H80">
        <v>9.8000000000000007</v>
      </c>
      <c r="I80">
        <v>1</v>
      </c>
    </row>
    <row r="81" spans="1:9" x14ac:dyDescent="0.25">
      <c r="A81">
        <v>80</v>
      </c>
      <c r="B81">
        <v>5</v>
      </c>
      <c r="C81">
        <v>9.9</v>
      </c>
      <c r="D81">
        <v>11.3</v>
      </c>
      <c r="E81">
        <v>11.8</v>
      </c>
      <c r="F81">
        <v>13.1</v>
      </c>
      <c r="G81">
        <v>16.899999999999999</v>
      </c>
      <c r="H81">
        <v>8.9</v>
      </c>
      <c r="I81">
        <v>0</v>
      </c>
    </row>
    <row r="82" spans="1:9" x14ac:dyDescent="0.25">
      <c r="A82">
        <v>81</v>
      </c>
      <c r="B82">
        <v>5</v>
      </c>
      <c r="C82">
        <v>9.8000000000000007</v>
      </c>
      <c r="D82">
        <v>11.4</v>
      </c>
      <c r="E82">
        <v>12</v>
      </c>
      <c r="F82">
        <v>13.2</v>
      </c>
      <c r="G82">
        <v>16.7</v>
      </c>
      <c r="H82">
        <v>8.6999999999999993</v>
      </c>
      <c r="I82">
        <v>0</v>
      </c>
    </row>
    <row r="83" spans="1:9" x14ac:dyDescent="0.25">
      <c r="A83">
        <v>82</v>
      </c>
      <c r="B83">
        <v>5</v>
      </c>
      <c r="C83">
        <v>12.2</v>
      </c>
      <c r="D83">
        <v>11.5</v>
      </c>
      <c r="E83">
        <v>12.2</v>
      </c>
      <c r="F83">
        <v>13.4</v>
      </c>
      <c r="G83">
        <v>15.6</v>
      </c>
      <c r="H83">
        <v>10.4</v>
      </c>
      <c r="I83">
        <v>0</v>
      </c>
    </row>
    <row r="84" spans="1:9" x14ac:dyDescent="0.25">
      <c r="A84">
        <v>83</v>
      </c>
      <c r="B84">
        <v>5</v>
      </c>
      <c r="C84">
        <v>13.4</v>
      </c>
      <c r="D84">
        <v>11.7</v>
      </c>
      <c r="E84">
        <v>12.4</v>
      </c>
      <c r="F84">
        <v>13.5</v>
      </c>
      <c r="G84">
        <v>18</v>
      </c>
      <c r="H84">
        <v>9.4</v>
      </c>
      <c r="I84">
        <v>0</v>
      </c>
    </row>
    <row r="85" spans="1:9" x14ac:dyDescent="0.25">
      <c r="A85">
        <v>84</v>
      </c>
      <c r="B85">
        <v>5</v>
      </c>
      <c r="C85">
        <v>12.2</v>
      </c>
      <c r="D85">
        <v>12.1</v>
      </c>
      <c r="E85">
        <v>13</v>
      </c>
      <c r="F85">
        <v>13.8</v>
      </c>
      <c r="G85">
        <v>16.5</v>
      </c>
      <c r="H85">
        <v>9.1</v>
      </c>
      <c r="I85">
        <v>0</v>
      </c>
    </row>
    <row r="86" spans="1:9" x14ac:dyDescent="0.25">
      <c r="A86">
        <v>85</v>
      </c>
      <c r="B86">
        <v>5</v>
      </c>
      <c r="C86">
        <v>19.7</v>
      </c>
      <c r="D86">
        <v>13.2</v>
      </c>
      <c r="E86">
        <v>14.3</v>
      </c>
      <c r="F86">
        <v>15.2</v>
      </c>
      <c r="G86">
        <v>18.899999999999999</v>
      </c>
      <c r="H86">
        <v>13.6</v>
      </c>
      <c r="I86">
        <v>0</v>
      </c>
    </row>
    <row r="87" spans="1:9" x14ac:dyDescent="0.25">
      <c r="A87">
        <v>86</v>
      </c>
      <c r="B87">
        <v>5</v>
      </c>
      <c r="C87">
        <v>19.899999999999999</v>
      </c>
      <c r="D87">
        <v>13.8</v>
      </c>
      <c r="E87">
        <v>15</v>
      </c>
      <c r="F87">
        <v>16.2</v>
      </c>
      <c r="G87">
        <v>18.100000000000001</v>
      </c>
      <c r="H87">
        <v>11.6</v>
      </c>
      <c r="I87">
        <v>0</v>
      </c>
    </row>
    <row r="88" spans="1:9" x14ac:dyDescent="0.25">
      <c r="A88">
        <v>87</v>
      </c>
      <c r="B88">
        <v>6</v>
      </c>
      <c r="C88">
        <v>200</v>
      </c>
      <c r="D88">
        <v>30</v>
      </c>
      <c r="E88">
        <v>32.299999999999997</v>
      </c>
      <c r="F88">
        <v>34.799999999999997</v>
      </c>
      <c r="G88">
        <v>16</v>
      </c>
      <c r="H88">
        <v>9.6999999999999993</v>
      </c>
      <c r="I88" t="s">
        <v>99</v>
      </c>
    </row>
    <row r="89" spans="1:9" x14ac:dyDescent="0.25">
      <c r="A89">
        <v>88</v>
      </c>
      <c r="B89">
        <v>6</v>
      </c>
      <c r="C89">
        <v>300</v>
      </c>
      <c r="D89">
        <v>31.7</v>
      </c>
      <c r="E89">
        <v>34</v>
      </c>
      <c r="F89">
        <v>37.799999999999997</v>
      </c>
      <c r="G89">
        <v>15.1</v>
      </c>
      <c r="H89">
        <v>11</v>
      </c>
      <c r="I89">
        <v>0</v>
      </c>
    </row>
    <row r="90" spans="1:9" x14ac:dyDescent="0.25">
      <c r="A90">
        <v>89</v>
      </c>
      <c r="B90">
        <v>6</v>
      </c>
      <c r="C90">
        <v>300</v>
      </c>
      <c r="D90">
        <v>32.700000000000003</v>
      </c>
      <c r="E90">
        <v>35</v>
      </c>
      <c r="F90">
        <v>38.799999999999997</v>
      </c>
      <c r="G90">
        <v>15.3</v>
      </c>
      <c r="H90">
        <v>11.3</v>
      </c>
      <c r="I90" t="s">
        <v>99</v>
      </c>
    </row>
    <row r="91" spans="1:9" x14ac:dyDescent="0.25">
      <c r="A91">
        <v>90</v>
      </c>
      <c r="B91">
        <v>6</v>
      </c>
      <c r="C91">
        <v>300</v>
      </c>
      <c r="D91">
        <v>34.799999999999997</v>
      </c>
      <c r="E91">
        <v>37.299999999999997</v>
      </c>
      <c r="F91">
        <v>39.799999999999997</v>
      </c>
      <c r="G91">
        <v>15.8</v>
      </c>
      <c r="H91">
        <v>10.1</v>
      </c>
      <c r="I91" t="s">
        <v>99</v>
      </c>
    </row>
    <row r="92" spans="1:9" x14ac:dyDescent="0.25">
      <c r="A92">
        <v>91</v>
      </c>
      <c r="B92">
        <v>6</v>
      </c>
      <c r="C92">
        <v>430</v>
      </c>
      <c r="D92">
        <v>35.5</v>
      </c>
      <c r="E92">
        <v>38</v>
      </c>
      <c r="F92">
        <v>40.5</v>
      </c>
      <c r="G92">
        <v>18</v>
      </c>
      <c r="H92">
        <v>11.3</v>
      </c>
      <c r="I92" t="s">
        <v>99</v>
      </c>
    </row>
    <row r="93" spans="1:9" x14ac:dyDescent="0.25">
      <c r="A93">
        <v>92</v>
      </c>
      <c r="B93">
        <v>6</v>
      </c>
      <c r="C93">
        <v>345</v>
      </c>
      <c r="D93">
        <v>36</v>
      </c>
      <c r="E93">
        <v>38.5</v>
      </c>
      <c r="F93">
        <v>41</v>
      </c>
      <c r="G93">
        <v>15.6</v>
      </c>
      <c r="H93">
        <v>9.6999999999999993</v>
      </c>
      <c r="I93">
        <v>1</v>
      </c>
    </row>
    <row r="94" spans="1:9" x14ac:dyDescent="0.25">
      <c r="A94">
        <v>93</v>
      </c>
      <c r="B94">
        <v>6</v>
      </c>
      <c r="C94">
        <v>456</v>
      </c>
      <c r="D94">
        <v>40</v>
      </c>
      <c r="E94">
        <v>42.5</v>
      </c>
      <c r="F94">
        <v>45.5</v>
      </c>
      <c r="G94">
        <v>16</v>
      </c>
      <c r="H94">
        <v>9.5</v>
      </c>
      <c r="I94" t="s">
        <v>99</v>
      </c>
    </row>
    <row r="95" spans="1:9" x14ac:dyDescent="0.25">
      <c r="A95">
        <v>94</v>
      </c>
      <c r="B95">
        <v>6</v>
      </c>
      <c r="C95">
        <v>510</v>
      </c>
      <c r="D95">
        <v>40</v>
      </c>
      <c r="E95">
        <v>42.5</v>
      </c>
      <c r="F95">
        <v>45.5</v>
      </c>
      <c r="G95">
        <v>15</v>
      </c>
      <c r="H95">
        <v>9.8000000000000007</v>
      </c>
      <c r="I95" t="s">
        <v>99</v>
      </c>
    </row>
    <row r="96" spans="1:9" x14ac:dyDescent="0.25">
      <c r="A96">
        <v>95</v>
      </c>
      <c r="B96">
        <v>6</v>
      </c>
      <c r="C96">
        <v>540</v>
      </c>
      <c r="D96">
        <v>40.1</v>
      </c>
      <c r="E96">
        <v>43</v>
      </c>
      <c r="F96">
        <v>45.8</v>
      </c>
      <c r="G96">
        <v>17</v>
      </c>
      <c r="H96">
        <v>11.2</v>
      </c>
      <c r="I96" t="s">
        <v>99</v>
      </c>
    </row>
    <row r="97" spans="1:9" x14ac:dyDescent="0.25">
      <c r="A97">
        <v>96</v>
      </c>
      <c r="B97">
        <v>6</v>
      </c>
      <c r="C97">
        <v>500</v>
      </c>
      <c r="D97">
        <v>42</v>
      </c>
      <c r="E97">
        <v>45</v>
      </c>
      <c r="F97">
        <v>48</v>
      </c>
      <c r="G97">
        <v>14.5</v>
      </c>
      <c r="H97">
        <v>10.199999999999999</v>
      </c>
      <c r="I97" t="s">
        <v>99</v>
      </c>
    </row>
    <row r="98" spans="1:9" x14ac:dyDescent="0.25">
      <c r="A98">
        <v>97</v>
      </c>
      <c r="B98">
        <v>6</v>
      </c>
      <c r="C98">
        <v>567</v>
      </c>
      <c r="D98">
        <v>43.2</v>
      </c>
      <c r="E98">
        <v>46</v>
      </c>
      <c r="F98">
        <v>48.7</v>
      </c>
      <c r="G98">
        <v>16</v>
      </c>
      <c r="H98">
        <v>10</v>
      </c>
      <c r="I98">
        <v>0</v>
      </c>
    </row>
    <row r="99" spans="1:9" x14ac:dyDescent="0.25">
      <c r="A99">
        <v>98</v>
      </c>
      <c r="B99">
        <v>6</v>
      </c>
      <c r="C99">
        <v>770</v>
      </c>
      <c r="D99">
        <v>44.8</v>
      </c>
      <c r="E99">
        <v>48</v>
      </c>
      <c r="F99">
        <v>51.2</v>
      </c>
      <c r="G99">
        <v>15</v>
      </c>
      <c r="H99">
        <v>10.5</v>
      </c>
      <c r="I99">
        <v>0</v>
      </c>
    </row>
    <row r="100" spans="1:9" x14ac:dyDescent="0.25">
      <c r="A100">
        <v>99</v>
      </c>
      <c r="B100">
        <v>6</v>
      </c>
      <c r="C100">
        <v>950</v>
      </c>
      <c r="D100">
        <v>48.3</v>
      </c>
      <c r="E100">
        <v>51.7</v>
      </c>
      <c r="F100">
        <v>55.1</v>
      </c>
      <c r="G100">
        <v>16.2</v>
      </c>
      <c r="H100">
        <v>11.2</v>
      </c>
      <c r="I100" t="s">
        <v>99</v>
      </c>
    </row>
    <row r="101" spans="1:9" x14ac:dyDescent="0.25">
      <c r="A101">
        <v>100</v>
      </c>
      <c r="B101">
        <v>6</v>
      </c>
      <c r="C101">
        <v>1250</v>
      </c>
      <c r="D101">
        <v>52</v>
      </c>
      <c r="E101">
        <v>56</v>
      </c>
      <c r="F101">
        <v>59.7</v>
      </c>
      <c r="G101">
        <v>17.899999999999999</v>
      </c>
      <c r="H101">
        <v>11.7</v>
      </c>
      <c r="I101" t="s">
        <v>99</v>
      </c>
    </row>
    <row r="102" spans="1:9" x14ac:dyDescent="0.25">
      <c r="A102">
        <v>101</v>
      </c>
      <c r="B102">
        <v>6</v>
      </c>
      <c r="C102">
        <v>1600</v>
      </c>
      <c r="D102">
        <v>56</v>
      </c>
      <c r="E102">
        <v>60</v>
      </c>
      <c r="F102">
        <v>64</v>
      </c>
      <c r="G102">
        <v>15</v>
      </c>
      <c r="H102">
        <v>9.6</v>
      </c>
      <c r="I102" t="s">
        <v>99</v>
      </c>
    </row>
    <row r="103" spans="1:9" x14ac:dyDescent="0.25">
      <c r="A103">
        <v>102</v>
      </c>
      <c r="B103">
        <v>6</v>
      </c>
      <c r="C103">
        <v>1550</v>
      </c>
      <c r="D103">
        <v>56</v>
      </c>
      <c r="E103">
        <v>60</v>
      </c>
      <c r="F103">
        <v>64</v>
      </c>
      <c r="G103">
        <v>15</v>
      </c>
      <c r="H103">
        <v>9.6</v>
      </c>
      <c r="I103">
        <v>0</v>
      </c>
    </row>
    <row r="104" spans="1:9" x14ac:dyDescent="0.25">
      <c r="A104">
        <v>103</v>
      </c>
      <c r="B104">
        <v>6</v>
      </c>
      <c r="C104">
        <v>1650</v>
      </c>
      <c r="D104">
        <v>59</v>
      </c>
      <c r="E104">
        <v>63.4</v>
      </c>
      <c r="F104">
        <v>68</v>
      </c>
      <c r="G104">
        <v>15.9</v>
      </c>
      <c r="H104">
        <v>11</v>
      </c>
      <c r="I104">
        <v>0</v>
      </c>
    </row>
    <row r="105" spans="1:9" x14ac:dyDescent="0.25">
      <c r="A105">
        <v>104</v>
      </c>
      <c r="B105">
        <v>7</v>
      </c>
      <c r="C105">
        <v>5.9</v>
      </c>
      <c r="D105">
        <v>7.5</v>
      </c>
      <c r="E105">
        <v>8.4</v>
      </c>
      <c r="F105">
        <v>8.8000000000000007</v>
      </c>
      <c r="G105">
        <v>24</v>
      </c>
      <c r="H105">
        <v>16</v>
      </c>
      <c r="I105" t="s">
        <v>99</v>
      </c>
    </row>
    <row r="106" spans="1:9" x14ac:dyDescent="0.25">
      <c r="A106">
        <v>105</v>
      </c>
      <c r="B106">
        <v>7</v>
      </c>
      <c r="C106">
        <v>32</v>
      </c>
      <c r="D106">
        <v>12.5</v>
      </c>
      <c r="E106">
        <v>13.7</v>
      </c>
      <c r="F106">
        <v>14.7</v>
      </c>
      <c r="G106">
        <v>24</v>
      </c>
      <c r="H106">
        <v>13.6</v>
      </c>
      <c r="I106" t="s">
        <v>99</v>
      </c>
    </row>
    <row r="107" spans="1:9" x14ac:dyDescent="0.25">
      <c r="A107">
        <v>106</v>
      </c>
      <c r="B107">
        <v>7</v>
      </c>
      <c r="C107">
        <v>40</v>
      </c>
      <c r="D107">
        <v>13.8</v>
      </c>
      <c r="E107">
        <v>15</v>
      </c>
      <c r="F107">
        <v>16</v>
      </c>
      <c r="G107">
        <v>23.9</v>
      </c>
      <c r="H107">
        <v>15.2</v>
      </c>
      <c r="I107" t="s">
        <v>99</v>
      </c>
    </row>
    <row r="108" spans="1:9" x14ac:dyDescent="0.25">
      <c r="A108">
        <v>107</v>
      </c>
      <c r="B108">
        <v>7</v>
      </c>
      <c r="C108">
        <v>51.5</v>
      </c>
      <c r="D108">
        <v>15</v>
      </c>
      <c r="E108">
        <v>16.2</v>
      </c>
      <c r="F108">
        <v>17.2</v>
      </c>
      <c r="G108">
        <v>26.7</v>
      </c>
      <c r="H108">
        <v>15.3</v>
      </c>
      <c r="I108" t="s">
        <v>99</v>
      </c>
    </row>
    <row r="109" spans="1:9" x14ac:dyDescent="0.25">
      <c r="A109">
        <v>108</v>
      </c>
      <c r="B109">
        <v>7</v>
      </c>
      <c r="C109">
        <v>70</v>
      </c>
      <c r="D109">
        <v>15.7</v>
      </c>
      <c r="E109">
        <v>17.399999999999999</v>
      </c>
      <c r="F109">
        <v>18.5</v>
      </c>
      <c r="G109">
        <v>24.8</v>
      </c>
      <c r="H109">
        <v>15.9</v>
      </c>
      <c r="I109" t="s">
        <v>99</v>
      </c>
    </row>
    <row r="110" spans="1:9" x14ac:dyDescent="0.25">
      <c r="A110">
        <v>109</v>
      </c>
      <c r="B110">
        <v>7</v>
      </c>
      <c r="C110">
        <v>100</v>
      </c>
      <c r="D110">
        <v>16.2</v>
      </c>
      <c r="E110">
        <v>18</v>
      </c>
      <c r="F110">
        <v>19.2</v>
      </c>
      <c r="G110">
        <v>27.2</v>
      </c>
      <c r="H110">
        <v>17.3</v>
      </c>
      <c r="I110" t="s">
        <v>99</v>
      </c>
    </row>
    <row r="111" spans="1:9" x14ac:dyDescent="0.25">
      <c r="A111">
        <v>110</v>
      </c>
      <c r="B111">
        <v>7</v>
      </c>
      <c r="C111">
        <v>78</v>
      </c>
      <c r="D111">
        <v>16.8</v>
      </c>
      <c r="E111">
        <v>18.7</v>
      </c>
      <c r="F111">
        <v>19.399999999999999</v>
      </c>
      <c r="G111">
        <v>26.8</v>
      </c>
      <c r="H111">
        <v>16.100000000000001</v>
      </c>
      <c r="I111" t="s">
        <v>99</v>
      </c>
    </row>
    <row r="112" spans="1:9" x14ac:dyDescent="0.25">
      <c r="A112">
        <v>111</v>
      </c>
      <c r="B112">
        <v>7</v>
      </c>
      <c r="C112">
        <v>80</v>
      </c>
      <c r="D112">
        <v>17.2</v>
      </c>
      <c r="E112">
        <v>19</v>
      </c>
      <c r="F112">
        <v>20.2</v>
      </c>
      <c r="G112">
        <v>27.9</v>
      </c>
      <c r="H112">
        <v>15.1</v>
      </c>
      <c r="I112" t="s">
        <v>99</v>
      </c>
    </row>
    <row r="113" spans="1:9" x14ac:dyDescent="0.25">
      <c r="A113">
        <v>112</v>
      </c>
      <c r="B113">
        <v>7</v>
      </c>
      <c r="C113">
        <v>85</v>
      </c>
      <c r="D113">
        <v>17.8</v>
      </c>
      <c r="E113">
        <v>19.600000000000001</v>
      </c>
      <c r="F113">
        <v>20.8</v>
      </c>
      <c r="G113">
        <v>24.7</v>
      </c>
      <c r="H113">
        <v>14.6</v>
      </c>
      <c r="I113" t="s">
        <v>99</v>
      </c>
    </row>
    <row r="114" spans="1:9" x14ac:dyDescent="0.25">
      <c r="A114">
        <v>113</v>
      </c>
      <c r="B114">
        <v>7</v>
      </c>
      <c r="C114">
        <v>85</v>
      </c>
      <c r="D114">
        <v>18.2</v>
      </c>
      <c r="E114">
        <v>20</v>
      </c>
      <c r="F114">
        <v>21</v>
      </c>
      <c r="G114">
        <v>24.2</v>
      </c>
      <c r="H114">
        <v>13.2</v>
      </c>
      <c r="I114" t="s">
        <v>99</v>
      </c>
    </row>
    <row r="115" spans="1:9" x14ac:dyDescent="0.25">
      <c r="A115">
        <v>114</v>
      </c>
      <c r="B115">
        <v>7</v>
      </c>
      <c r="C115">
        <v>110</v>
      </c>
      <c r="D115">
        <v>19</v>
      </c>
      <c r="E115">
        <v>21</v>
      </c>
      <c r="F115">
        <v>22.5</v>
      </c>
      <c r="G115">
        <v>25.3</v>
      </c>
      <c r="H115">
        <v>15.8</v>
      </c>
      <c r="I115" t="s">
        <v>99</v>
      </c>
    </row>
    <row r="116" spans="1:9" x14ac:dyDescent="0.25">
      <c r="A116">
        <v>115</v>
      </c>
      <c r="B116">
        <v>7</v>
      </c>
      <c r="C116">
        <v>115</v>
      </c>
      <c r="D116">
        <v>19</v>
      </c>
      <c r="E116">
        <v>21</v>
      </c>
      <c r="F116">
        <v>22.5</v>
      </c>
      <c r="G116">
        <v>26.3</v>
      </c>
      <c r="H116">
        <v>14.7</v>
      </c>
      <c r="I116" t="s">
        <v>99</v>
      </c>
    </row>
    <row r="117" spans="1:9" x14ac:dyDescent="0.25">
      <c r="A117">
        <v>116</v>
      </c>
      <c r="B117">
        <v>7</v>
      </c>
      <c r="C117">
        <v>125</v>
      </c>
      <c r="D117">
        <v>19</v>
      </c>
      <c r="E117">
        <v>21</v>
      </c>
      <c r="F117">
        <v>22.5</v>
      </c>
      <c r="G117">
        <v>25.3</v>
      </c>
      <c r="H117">
        <v>16.3</v>
      </c>
      <c r="I117">
        <v>1</v>
      </c>
    </row>
    <row r="118" spans="1:9" x14ac:dyDescent="0.25">
      <c r="A118">
        <v>117</v>
      </c>
      <c r="B118">
        <v>7</v>
      </c>
      <c r="C118">
        <v>130</v>
      </c>
      <c r="D118">
        <v>19.3</v>
      </c>
      <c r="E118">
        <v>21.3</v>
      </c>
      <c r="F118">
        <v>22.8</v>
      </c>
      <c r="G118">
        <v>28</v>
      </c>
      <c r="H118">
        <v>15.5</v>
      </c>
      <c r="I118">
        <v>0</v>
      </c>
    </row>
    <row r="119" spans="1:9" x14ac:dyDescent="0.25">
      <c r="A119">
        <v>118</v>
      </c>
      <c r="B119">
        <v>7</v>
      </c>
      <c r="C119">
        <v>120</v>
      </c>
      <c r="D119">
        <v>20</v>
      </c>
      <c r="E119">
        <v>22</v>
      </c>
      <c r="F119">
        <v>23.5</v>
      </c>
      <c r="G119">
        <v>26</v>
      </c>
      <c r="H119">
        <v>14.5</v>
      </c>
      <c r="I119">
        <v>0</v>
      </c>
    </row>
    <row r="120" spans="1:9" x14ac:dyDescent="0.25">
      <c r="A120">
        <v>119</v>
      </c>
      <c r="B120">
        <v>7</v>
      </c>
      <c r="C120">
        <v>120</v>
      </c>
      <c r="D120">
        <v>20</v>
      </c>
      <c r="E120">
        <v>22</v>
      </c>
      <c r="F120">
        <v>23.5</v>
      </c>
      <c r="G120">
        <v>24</v>
      </c>
      <c r="H120">
        <v>15</v>
      </c>
      <c r="I120" t="s">
        <v>99</v>
      </c>
    </row>
    <row r="121" spans="1:9" x14ac:dyDescent="0.25">
      <c r="A121">
        <v>120</v>
      </c>
      <c r="B121">
        <v>7</v>
      </c>
      <c r="C121">
        <v>130</v>
      </c>
      <c r="D121">
        <v>20</v>
      </c>
      <c r="E121">
        <v>22</v>
      </c>
      <c r="F121">
        <v>23.5</v>
      </c>
      <c r="G121">
        <v>26</v>
      </c>
      <c r="H121">
        <v>15</v>
      </c>
      <c r="I121" t="s">
        <v>99</v>
      </c>
    </row>
    <row r="122" spans="1:9" x14ac:dyDescent="0.25">
      <c r="A122">
        <v>121</v>
      </c>
      <c r="B122">
        <v>7</v>
      </c>
      <c r="C122">
        <v>135</v>
      </c>
      <c r="D122">
        <v>20</v>
      </c>
      <c r="E122">
        <v>22</v>
      </c>
      <c r="F122">
        <v>23.5</v>
      </c>
      <c r="G122">
        <v>25</v>
      </c>
      <c r="H122">
        <v>15</v>
      </c>
      <c r="I122" t="s">
        <v>99</v>
      </c>
    </row>
    <row r="123" spans="1:9" x14ac:dyDescent="0.25">
      <c r="A123">
        <v>122</v>
      </c>
      <c r="B123">
        <v>7</v>
      </c>
      <c r="C123">
        <v>110</v>
      </c>
      <c r="D123">
        <v>20</v>
      </c>
      <c r="E123">
        <v>22</v>
      </c>
      <c r="F123">
        <v>23.5</v>
      </c>
      <c r="G123">
        <v>23.5</v>
      </c>
      <c r="H123">
        <v>17</v>
      </c>
      <c r="I123">
        <v>0</v>
      </c>
    </row>
    <row r="124" spans="1:9" x14ac:dyDescent="0.25">
      <c r="A124">
        <v>123</v>
      </c>
      <c r="B124">
        <v>7</v>
      </c>
      <c r="C124">
        <v>130</v>
      </c>
      <c r="D124">
        <v>20.5</v>
      </c>
      <c r="E124">
        <v>22.5</v>
      </c>
      <c r="F124">
        <v>24</v>
      </c>
      <c r="G124">
        <v>24.4</v>
      </c>
      <c r="H124">
        <v>15.1</v>
      </c>
      <c r="I124">
        <v>0</v>
      </c>
    </row>
    <row r="125" spans="1:9" x14ac:dyDescent="0.25">
      <c r="A125">
        <v>124</v>
      </c>
      <c r="B125">
        <v>7</v>
      </c>
      <c r="C125">
        <v>150</v>
      </c>
      <c r="D125">
        <v>20.5</v>
      </c>
      <c r="E125">
        <v>22.5</v>
      </c>
      <c r="F125">
        <v>24</v>
      </c>
      <c r="G125">
        <v>28.3</v>
      </c>
      <c r="H125">
        <v>15.1</v>
      </c>
      <c r="I125">
        <v>0</v>
      </c>
    </row>
    <row r="126" spans="1:9" x14ac:dyDescent="0.25">
      <c r="A126">
        <v>125</v>
      </c>
      <c r="B126">
        <v>7</v>
      </c>
      <c r="C126">
        <v>145</v>
      </c>
      <c r="D126">
        <v>20.7</v>
      </c>
      <c r="E126">
        <v>22.7</v>
      </c>
      <c r="F126">
        <v>24.2</v>
      </c>
      <c r="G126">
        <v>24.6</v>
      </c>
      <c r="H126">
        <v>15</v>
      </c>
      <c r="I126" t="s">
        <v>99</v>
      </c>
    </row>
    <row r="127" spans="1:9" x14ac:dyDescent="0.25">
      <c r="A127">
        <v>126</v>
      </c>
      <c r="B127">
        <v>7</v>
      </c>
      <c r="C127">
        <v>150</v>
      </c>
      <c r="D127">
        <v>21</v>
      </c>
      <c r="E127">
        <v>23</v>
      </c>
      <c r="F127">
        <v>24.5</v>
      </c>
      <c r="G127">
        <v>21.3</v>
      </c>
      <c r="H127">
        <v>14.8</v>
      </c>
      <c r="I127" t="s">
        <v>99</v>
      </c>
    </row>
    <row r="128" spans="1:9" x14ac:dyDescent="0.25">
      <c r="A128">
        <v>127</v>
      </c>
      <c r="B128">
        <v>7</v>
      </c>
      <c r="C128">
        <v>170</v>
      </c>
      <c r="D128">
        <v>21.5</v>
      </c>
      <c r="E128">
        <v>23.5</v>
      </c>
      <c r="F128">
        <v>25</v>
      </c>
      <c r="G128">
        <v>25.1</v>
      </c>
      <c r="H128">
        <v>14.9</v>
      </c>
      <c r="I128" t="s">
        <v>99</v>
      </c>
    </row>
    <row r="129" spans="1:9" x14ac:dyDescent="0.25">
      <c r="A129">
        <v>128</v>
      </c>
      <c r="B129">
        <v>7</v>
      </c>
      <c r="C129">
        <v>225</v>
      </c>
      <c r="D129">
        <v>22</v>
      </c>
      <c r="E129">
        <v>24</v>
      </c>
      <c r="F129">
        <v>25.5</v>
      </c>
      <c r="G129">
        <v>28.6</v>
      </c>
      <c r="H129">
        <v>14.6</v>
      </c>
      <c r="I129" t="s">
        <v>99</v>
      </c>
    </row>
    <row r="130" spans="1:9" x14ac:dyDescent="0.25">
      <c r="A130">
        <v>129</v>
      </c>
      <c r="B130">
        <v>7</v>
      </c>
      <c r="C130">
        <v>145</v>
      </c>
      <c r="D130">
        <v>22</v>
      </c>
      <c r="E130">
        <v>24</v>
      </c>
      <c r="F130">
        <v>25.5</v>
      </c>
      <c r="G130">
        <v>25</v>
      </c>
      <c r="H130">
        <v>15</v>
      </c>
      <c r="I130" t="s">
        <v>99</v>
      </c>
    </row>
    <row r="131" spans="1:9" x14ac:dyDescent="0.25">
      <c r="A131">
        <v>130</v>
      </c>
      <c r="B131">
        <v>7</v>
      </c>
      <c r="C131">
        <v>188</v>
      </c>
      <c r="D131">
        <v>22.6</v>
      </c>
      <c r="E131">
        <v>24.6</v>
      </c>
      <c r="F131">
        <v>26.2</v>
      </c>
      <c r="G131">
        <v>25.7</v>
      </c>
      <c r="H131">
        <v>15.9</v>
      </c>
      <c r="I131" t="s">
        <v>99</v>
      </c>
    </row>
    <row r="132" spans="1:9" x14ac:dyDescent="0.25">
      <c r="A132">
        <v>131</v>
      </c>
      <c r="B132">
        <v>7</v>
      </c>
      <c r="C132">
        <v>180</v>
      </c>
      <c r="D132">
        <v>23</v>
      </c>
      <c r="E132">
        <v>25</v>
      </c>
      <c r="F132">
        <v>26.5</v>
      </c>
      <c r="G132">
        <v>24.3</v>
      </c>
      <c r="H132">
        <v>13.9</v>
      </c>
      <c r="I132">
        <v>0</v>
      </c>
    </row>
    <row r="133" spans="1:9" x14ac:dyDescent="0.25">
      <c r="A133">
        <v>132</v>
      </c>
      <c r="B133">
        <v>7</v>
      </c>
      <c r="C133">
        <v>197</v>
      </c>
      <c r="D133">
        <v>23.5</v>
      </c>
      <c r="E133">
        <v>25.6</v>
      </c>
      <c r="F133">
        <v>27</v>
      </c>
      <c r="G133">
        <v>24.3</v>
      </c>
      <c r="H133">
        <v>15.7</v>
      </c>
      <c r="I133" t="s">
        <v>99</v>
      </c>
    </row>
    <row r="134" spans="1:9" x14ac:dyDescent="0.25">
      <c r="A134">
        <v>133</v>
      </c>
      <c r="B134">
        <v>7</v>
      </c>
      <c r="C134">
        <v>218</v>
      </c>
      <c r="D134">
        <v>25</v>
      </c>
      <c r="E134">
        <v>26.5</v>
      </c>
      <c r="F134">
        <v>28</v>
      </c>
      <c r="G134">
        <v>25.6</v>
      </c>
      <c r="H134">
        <v>14.8</v>
      </c>
      <c r="I134" t="s">
        <v>99</v>
      </c>
    </row>
    <row r="135" spans="1:9" x14ac:dyDescent="0.25">
      <c r="A135">
        <v>134</v>
      </c>
      <c r="B135">
        <v>7</v>
      </c>
      <c r="C135">
        <v>300</v>
      </c>
      <c r="D135">
        <v>25.2</v>
      </c>
      <c r="E135">
        <v>27.3</v>
      </c>
      <c r="F135">
        <v>28.7</v>
      </c>
      <c r="G135">
        <v>29</v>
      </c>
      <c r="H135">
        <v>17.899999999999999</v>
      </c>
      <c r="I135">
        <v>0</v>
      </c>
    </row>
    <row r="136" spans="1:9" x14ac:dyDescent="0.25">
      <c r="A136">
        <v>135</v>
      </c>
      <c r="B136">
        <v>7</v>
      </c>
      <c r="C136">
        <v>260</v>
      </c>
      <c r="D136">
        <v>25.4</v>
      </c>
      <c r="E136">
        <v>27.5</v>
      </c>
      <c r="F136">
        <v>28.9</v>
      </c>
      <c r="G136">
        <v>24.8</v>
      </c>
      <c r="H136">
        <v>15</v>
      </c>
      <c r="I136">
        <v>0</v>
      </c>
    </row>
    <row r="137" spans="1:9" x14ac:dyDescent="0.25">
      <c r="A137">
        <v>136</v>
      </c>
      <c r="B137">
        <v>7</v>
      </c>
      <c r="C137">
        <v>265</v>
      </c>
      <c r="D137">
        <v>25.4</v>
      </c>
      <c r="E137">
        <v>27.5</v>
      </c>
      <c r="F137">
        <v>28.9</v>
      </c>
      <c r="G137">
        <v>24.4</v>
      </c>
      <c r="H137">
        <v>15</v>
      </c>
      <c r="I137" t="s">
        <v>99</v>
      </c>
    </row>
    <row r="138" spans="1:9" x14ac:dyDescent="0.25">
      <c r="A138">
        <v>137</v>
      </c>
      <c r="B138">
        <v>7</v>
      </c>
      <c r="C138">
        <v>250</v>
      </c>
      <c r="D138">
        <v>25.4</v>
      </c>
      <c r="E138">
        <v>27.5</v>
      </c>
      <c r="F138">
        <v>28.9</v>
      </c>
      <c r="G138">
        <v>25.2</v>
      </c>
      <c r="H138">
        <v>15.8</v>
      </c>
      <c r="I138">
        <v>0</v>
      </c>
    </row>
    <row r="139" spans="1:9" x14ac:dyDescent="0.25">
      <c r="A139">
        <v>138</v>
      </c>
      <c r="B139">
        <v>7</v>
      </c>
      <c r="C139">
        <v>250</v>
      </c>
      <c r="D139">
        <v>25.9</v>
      </c>
      <c r="E139">
        <v>28</v>
      </c>
      <c r="F139">
        <v>29.4</v>
      </c>
      <c r="G139">
        <v>26.6</v>
      </c>
      <c r="H139">
        <v>14.3</v>
      </c>
      <c r="I139" t="s">
        <v>99</v>
      </c>
    </row>
    <row r="140" spans="1:9" x14ac:dyDescent="0.25">
      <c r="A140">
        <v>139</v>
      </c>
      <c r="B140">
        <v>7</v>
      </c>
      <c r="C140">
        <v>300</v>
      </c>
      <c r="D140">
        <v>26.9</v>
      </c>
      <c r="E140">
        <v>28.7</v>
      </c>
      <c r="F140">
        <v>30.1</v>
      </c>
      <c r="G140">
        <v>25.2</v>
      </c>
      <c r="H140">
        <v>15.4</v>
      </c>
      <c r="I140">
        <v>0</v>
      </c>
    </row>
    <row r="141" spans="1:9" x14ac:dyDescent="0.25">
      <c r="A141">
        <v>140</v>
      </c>
      <c r="B141">
        <v>7</v>
      </c>
      <c r="C141">
        <v>320</v>
      </c>
      <c r="D141">
        <v>27.8</v>
      </c>
      <c r="E141">
        <v>30</v>
      </c>
      <c r="F141">
        <v>31.6</v>
      </c>
      <c r="G141">
        <v>24.1</v>
      </c>
      <c r="H141">
        <v>15.1</v>
      </c>
      <c r="I141">
        <v>0</v>
      </c>
    </row>
    <row r="142" spans="1:9" x14ac:dyDescent="0.25">
      <c r="A142">
        <v>141</v>
      </c>
      <c r="B142">
        <v>7</v>
      </c>
      <c r="C142">
        <v>514</v>
      </c>
      <c r="D142">
        <v>30.5</v>
      </c>
      <c r="E142">
        <v>32.799999999999997</v>
      </c>
      <c r="F142">
        <v>34</v>
      </c>
      <c r="G142">
        <v>29.5</v>
      </c>
      <c r="H142">
        <v>17.7</v>
      </c>
      <c r="I142" t="s">
        <v>99</v>
      </c>
    </row>
    <row r="143" spans="1:9" x14ac:dyDescent="0.25">
      <c r="A143">
        <v>142</v>
      </c>
      <c r="B143">
        <v>7</v>
      </c>
      <c r="C143">
        <v>556</v>
      </c>
      <c r="D143">
        <v>32</v>
      </c>
      <c r="E143">
        <v>34.5</v>
      </c>
      <c r="F143">
        <v>36.5</v>
      </c>
      <c r="G143">
        <v>28.1</v>
      </c>
      <c r="H143">
        <v>17.5</v>
      </c>
      <c r="I143" t="s">
        <v>99</v>
      </c>
    </row>
    <row r="144" spans="1:9" x14ac:dyDescent="0.25">
      <c r="A144">
        <v>143</v>
      </c>
      <c r="B144">
        <v>7</v>
      </c>
      <c r="C144">
        <v>840</v>
      </c>
      <c r="D144">
        <v>32.5</v>
      </c>
      <c r="E144">
        <v>35</v>
      </c>
      <c r="F144">
        <v>37.299999999999997</v>
      </c>
      <c r="G144">
        <v>30.8</v>
      </c>
      <c r="H144">
        <v>20.9</v>
      </c>
      <c r="I144">
        <v>0</v>
      </c>
    </row>
    <row r="145" spans="1:9" x14ac:dyDescent="0.25">
      <c r="A145">
        <v>144</v>
      </c>
      <c r="B145">
        <v>7</v>
      </c>
      <c r="C145">
        <v>685</v>
      </c>
      <c r="D145">
        <v>34</v>
      </c>
      <c r="E145">
        <v>36.5</v>
      </c>
      <c r="F145">
        <v>39</v>
      </c>
      <c r="G145">
        <v>27.9</v>
      </c>
      <c r="H145">
        <v>17.600000000000001</v>
      </c>
      <c r="I145">
        <v>0</v>
      </c>
    </row>
    <row r="146" spans="1:9" x14ac:dyDescent="0.25">
      <c r="A146">
        <v>145</v>
      </c>
      <c r="B146">
        <v>7</v>
      </c>
      <c r="C146">
        <v>700</v>
      </c>
      <c r="D146">
        <v>34</v>
      </c>
      <c r="E146">
        <v>36</v>
      </c>
      <c r="F146">
        <v>38.299999999999997</v>
      </c>
      <c r="G146">
        <v>27.7</v>
      </c>
      <c r="H146">
        <v>17.600000000000001</v>
      </c>
      <c r="I146">
        <v>0</v>
      </c>
    </row>
    <row r="147" spans="1:9" x14ac:dyDescent="0.25">
      <c r="A147">
        <v>146</v>
      </c>
      <c r="B147">
        <v>7</v>
      </c>
      <c r="C147">
        <v>700</v>
      </c>
      <c r="D147">
        <v>34.5</v>
      </c>
      <c r="E147">
        <v>37</v>
      </c>
      <c r="F147">
        <v>39.4</v>
      </c>
      <c r="G147">
        <v>27.5</v>
      </c>
      <c r="H147">
        <v>15.9</v>
      </c>
      <c r="I147">
        <v>0</v>
      </c>
    </row>
    <row r="148" spans="1:9" x14ac:dyDescent="0.25">
      <c r="A148">
        <v>147</v>
      </c>
      <c r="B148">
        <v>7</v>
      </c>
      <c r="C148">
        <v>690</v>
      </c>
      <c r="D148">
        <v>34.6</v>
      </c>
      <c r="E148">
        <v>37</v>
      </c>
      <c r="F148">
        <v>39.299999999999997</v>
      </c>
      <c r="G148">
        <v>26.9</v>
      </c>
      <c r="H148">
        <v>16.2</v>
      </c>
      <c r="I148">
        <v>0</v>
      </c>
    </row>
    <row r="149" spans="1:9" x14ac:dyDescent="0.25">
      <c r="A149">
        <v>148</v>
      </c>
      <c r="B149">
        <v>7</v>
      </c>
      <c r="C149">
        <v>900</v>
      </c>
      <c r="D149">
        <v>36.5</v>
      </c>
      <c r="E149">
        <v>39</v>
      </c>
      <c r="F149">
        <v>41.4</v>
      </c>
      <c r="G149">
        <v>26.9</v>
      </c>
      <c r="H149">
        <v>18.100000000000001</v>
      </c>
      <c r="I149">
        <v>0</v>
      </c>
    </row>
    <row r="150" spans="1:9" x14ac:dyDescent="0.25">
      <c r="A150">
        <v>149</v>
      </c>
      <c r="B150">
        <v>7</v>
      </c>
      <c r="C150">
        <v>650</v>
      </c>
      <c r="D150">
        <v>36.5</v>
      </c>
      <c r="E150">
        <v>39</v>
      </c>
      <c r="F150">
        <v>41.4</v>
      </c>
      <c r="G150">
        <v>26.9</v>
      </c>
      <c r="H150">
        <v>14.5</v>
      </c>
      <c r="I150" t="s">
        <v>99</v>
      </c>
    </row>
    <row r="151" spans="1:9" x14ac:dyDescent="0.25">
      <c r="A151">
        <v>150</v>
      </c>
      <c r="B151">
        <v>7</v>
      </c>
      <c r="C151">
        <v>820</v>
      </c>
      <c r="D151">
        <v>36.6</v>
      </c>
      <c r="E151">
        <v>39</v>
      </c>
      <c r="F151">
        <v>41.3</v>
      </c>
      <c r="G151">
        <v>30.1</v>
      </c>
      <c r="H151">
        <v>17.8</v>
      </c>
      <c r="I151" t="s">
        <v>99</v>
      </c>
    </row>
    <row r="152" spans="1:9" x14ac:dyDescent="0.25">
      <c r="A152">
        <v>151</v>
      </c>
      <c r="B152">
        <v>7</v>
      </c>
      <c r="C152">
        <v>850</v>
      </c>
      <c r="D152">
        <v>36.9</v>
      </c>
      <c r="E152">
        <v>40</v>
      </c>
      <c r="F152">
        <v>42.3</v>
      </c>
      <c r="G152">
        <v>28.2</v>
      </c>
      <c r="H152">
        <v>16.8</v>
      </c>
      <c r="I152">
        <v>0</v>
      </c>
    </row>
    <row r="153" spans="1:9" x14ac:dyDescent="0.25">
      <c r="A153">
        <v>152</v>
      </c>
      <c r="B153">
        <v>7</v>
      </c>
      <c r="C153">
        <v>900</v>
      </c>
      <c r="D153">
        <v>37</v>
      </c>
      <c r="E153">
        <v>40</v>
      </c>
      <c r="F153">
        <v>42.5</v>
      </c>
      <c r="G153">
        <v>27.6</v>
      </c>
      <c r="H153">
        <v>17</v>
      </c>
      <c r="I153">
        <v>0</v>
      </c>
    </row>
    <row r="154" spans="1:9" x14ac:dyDescent="0.25">
      <c r="A154">
        <v>153</v>
      </c>
      <c r="B154">
        <v>7</v>
      </c>
      <c r="C154">
        <v>1015</v>
      </c>
      <c r="D154">
        <v>37</v>
      </c>
      <c r="E154">
        <v>40</v>
      </c>
      <c r="F154">
        <v>42.4</v>
      </c>
      <c r="G154">
        <v>29.2</v>
      </c>
      <c r="H154">
        <v>17.600000000000001</v>
      </c>
      <c r="I154">
        <v>0</v>
      </c>
    </row>
    <row r="155" spans="1:9" x14ac:dyDescent="0.25">
      <c r="A155">
        <v>154</v>
      </c>
      <c r="B155">
        <v>7</v>
      </c>
      <c r="C155">
        <v>820</v>
      </c>
      <c r="D155">
        <v>37.1</v>
      </c>
      <c r="E155">
        <v>40</v>
      </c>
      <c r="F155">
        <v>42.5</v>
      </c>
      <c r="G155">
        <v>26.2</v>
      </c>
      <c r="H155">
        <v>15.6</v>
      </c>
      <c r="I155">
        <v>0</v>
      </c>
    </row>
    <row r="156" spans="1:9" x14ac:dyDescent="0.25">
      <c r="A156">
        <v>155</v>
      </c>
      <c r="B156">
        <v>7</v>
      </c>
      <c r="C156">
        <v>1100</v>
      </c>
      <c r="D156">
        <v>39</v>
      </c>
      <c r="E156">
        <v>42</v>
      </c>
      <c r="F156">
        <v>44.6</v>
      </c>
      <c r="G156">
        <v>28.7</v>
      </c>
      <c r="H156">
        <v>15.4</v>
      </c>
      <c r="I156">
        <v>0</v>
      </c>
    </row>
    <row r="157" spans="1:9" x14ac:dyDescent="0.25">
      <c r="A157">
        <v>156</v>
      </c>
      <c r="B157">
        <v>7</v>
      </c>
      <c r="C157">
        <v>1000</v>
      </c>
      <c r="D157">
        <v>39.799999999999997</v>
      </c>
      <c r="E157">
        <v>43</v>
      </c>
      <c r="F157">
        <v>45.2</v>
      </c>
      <c r="G157">
        <v>26.4</v>
      </c>
      <c r="H157">
        <v>16.100000000000001</v>
      </c>
      <c r="I157">
        <v>0</v>
      </c>
    </row>
    <row r="158" spans="1:9" x14ac:dyDescent="0.25">
      <c r="A158">
        <v>157</v>
      </c>
      <c r="B158">
        <v>7</v>
      </c>
      <c r="C158">
        <v>1100</v>
      </c>
      <c r="D158">
        <v>40.1</v>
      </c>
      <c r="E158">
        <v>43</v>
      </c>
      <c r="F158">
        <v>45.5</v>
      </c>
      <c r="G158">
        <v>27.5</v>
      </c>
      <c r="H158">
        <v>16.3</v>
      </c>
      <c r="I158">
        <v>0</v>
      </c>
    </row>
    <row r="159" spans="1:9" x14ac:dyDescent="0.25">
      <c r="A159">
        <v>158</v>
      </c>
      <c r="B159">
        <v>7</v>
      </c>
      <c r="C159">
        <v>1000</v>
      </c>
      <c r="D159">
        <v>40.200000000000003</v>
      </c>
      <c r="E159">
        <v>43.5</v>
      </c>
      <c r="F159">
        <v>46</v>
      </c>
      <c r="G159">
        <v>27.4</v>
      </c>
      <c r="H159">
        <v>17.7</v>
      </c>
      <c r="I159">
        <v>1</v>
      </c>
    </row>
    <row r="160" spans="1:9" x14ac:dyDescent="0.25">
      <c r="A160">
        <v>159</v>
      </c>
      <c r="B160">
        <v>7</v>
      </c>
      <c r="C160">
        <v>1000</v>
      </c>
      <c r="D160">
        <v>41.1</v>
      </c>
      <c r="E160">
        <v>44</v>
      </c>
      <c r="F160">
        <v>46.6</v>
      </c>
      <c r="G160">
        <v>26.8</v>
      </c>
      <c r="H160">
        <v>16.3</v>
      </c>
      <c r="I160">
        <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
  <sheetViews>
    <sheetView showGridLines="0" workbookViewId="0"/>
  </sheetViews>
  <sheetFormatPr defaultRowHeight="15" x14ac:dyDescent="0.25"/>
  <sheetData>
    <row r="2" spans="14:14" x14ac:dyDescent="0.25">
      <c r="N2" t="s">
        <v>325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O157"/>
  <sheetViews>
    <sheetView showGridLines="0" showRowColHeaders="0" zoomScaleNormal="100" workbookViewId="0">
      <pane xSplit="1" topLeftCell="B1" activePane="topRight" state="frozenSplit"/>
      <selection pane="topRight"/>
    </sheetView>
  </sheetViews>
  <sheetFormatPr defaultRowHeight="12" customHeight="1" outlineLevelRow="1" x14ac:dyDescent="0.2"/>
  <cols>
    <col min="1" max="1" width="17.7109375" style="1" customWidth="1"/>
    <col min="2" max="10" width="9.7109375" style="1" customWidth="1"/>
    <col min="11" max="300" width="9.140625" style="1"/>
    <col min="301" max="301" width="65.85546875" style="1" bestFit="1" customWidth="1"/>
    <col min="302" max="16384" width="9.140625" style="1"/>
  </cols>
  <sheetData>
    <row r="1" spans="1:301" ht="12" customHeight="1" x14ac:dyDescent="0.25">
      <c r="A1" s="2" t="s">
        <v>105</v>
      </c>
      <c r="B1" s="1" t="s">
        <v>129</v>
      </c>
      <c r="U1" s="9"/>
      <c r="W1" s="9" t="s">
        <v>130</v>
      </c>
      <c r="X1" s="9">
        <v>13</v>
      </c>
      <c r="Z1" s="14" t="s">
        <v>128</v>
      </c>
      <c r="AA1"/>
      <c r="AB1"/>
      <c r="AC1"/>
      <c r="AD1"/>
      <c r="JV1"/>
      <c r="KO1" s="13" t="s">
        <v>128</v>
      </c>
    </row>
    <row r="2" spans="1:301" ht="12" customHeight="1" outlineLevel="1" thickBot="1" x14ac:dyDescent="0.3">
      <c r="A2" s="4" t="s">
        <v>106</v>
      </c>
      <c r="B2" s="4" t="s">
        <v>107</v>
      </c>
      <c r="C2" s="4" t="s">
        <v>108</v>
      </c>
      <c r="D2" s="4" t="s">
        <v>109</v>
      </c>
      <c r="E2" s="4" t="s">
        <v>110</v>
      </c>
      <c r="F2" s="4" t="s">
        <v>111</v>
      </c>
      <c r="G2" s="4" t="s">
        <v>112</v>
      </c>
      <c r="H2" s="4" t="s">
        <v>113</v>
      </c>
      <c r="I2" s="4" t="s">
        <v>114</v>
      </c>
      <c r="J2" s="3"/>
      <c r="AA2"/>
      <c r="AB2"/>
      <c r="AC2"/>
      <c r="AD2"/>
    </row>
    <row r="3" spans="1:301" ht="12" customHeight="1" outlineLevel="1" x14ac:dyDescent="0.25">
      <c r="A3" s="6" t="s">
        <v>101</v>
      </c>
      <c r="B3" s="7">
        <v>157</v>
      </c>
      <c r="C3" s="1">
        <v>401.23503184713383</v>
      </c>
      <c r="D3" s="1">
        <v>273</v>
      </c>
      <c r="E3" s="1">
        <v>358.80914983942716</v>
      </c>
      <c r="F3" s="1">
        <v>537.50677323535683</v>
      </c>
      <c r="G3" s="1">
        <v>28.636087651382464</v>
      </c>
      <c r="H3" s="1">
        <v>5.9</v>
      </c>
      <c r="I3" s="8">
        <v>1650</v>
      </c>
      <c r="AA3"/>
      <c r="AB3"/>
      <c r="AC3"/>
      <c r="AD3"/>
    </row>
    <row r="4" spans="1:301" ht="12" customHeight="1" outlineLevel="1" x14ac:dyDescent="0.25">
      <c r="A4" s="6" t="s">
        <v>102</v>
      </c>
      <c r="B4" s="7">
        <v>157</v>
      </c>
      <c r="C4" s="1">
        <v>28.255414012738843</v>
      </c>
      <c r="D4" s="1">
        <v>26.9</v>
      </c>
      <c r="E4" s="1">
        <v>8.3229170405978881</v>
      </c>
      <c r="F4" s="1">
        <v>29.448228348514313</v>
      </c>
      <c r="G4" s="1">
        <v>0.66424109306132506</v>
      </c>
      <c r="H4" s="1">
        <v>14.5</v>
      </c>
      <c r="I4" s="1">
        <v>44.5</v>
      </c>
      <c r="AA4"/>
      <c r="AB4"/>
      <c r="AC4"/>
      <c r="AD4"/>
    </row>
    <row r="5" spans="1:301" ht="12" customHeight="1" outlineLevel="1" x14ac:dyDescent="0.25">
      <c r="A5" s="6" t="s">
        <v>104</v>
      </c>
      <c r="B5" s="7">
        <v>157</v>
      </c>
      <c r="C5" s="1">
        <v>31.242038216560506</v>
      </c>
      <c r="D5" s="1">
        <v>29.4</v>
      </c>
      <c r="E5" s="1">
        <v>11.654789526026022</v>
      </c>
      <c r="F5" s="1">
        <v>33.332174926792852</v>
      </c>
      <c r="G5" s="1">
        <v>0.93015346619519823</v>
      </c>
      <c r="H5" s="1">
        <v>8.8000000000000007</v>
      </c>
      <c r="I5" s="1">
        <v>68</v>
      </c>
      <c r="AA5"/>
      <c r="AB5"/>
      <c r="AC5"/>
      <c r="AD5"/>
    </row>
    <row r="6" spans="1:301" ht="12" customHeight="1" outlineLevel="1" x14ac:dyDescent="0.25">
      <c r="A6" s="6" t="s">
        <v>100</v>
      </c>
      <c r="B6" s="7">
        <v>157</v>
      </c>
      <c r="C6" s="1">
        <v>80.630573248407643</v>
      </c>
      <c r="D6" s="1">
        <v>81</v>
      </c>
      <c r="E6" s="1">
        <v>45.955146279182649</v>
      </c>
      <c r="F6" s="1">
        <v>92.734639567942352</v>
      </c>
      <c r="G6" s="1">
        <v>3.6676199519206718</v>
      </c>
      <c r="H6" s="1">
        <v>1</v>
      </c>
      <c r="I6" s="1">
        <v>159</v>
      </c>
      <c r="AA6"/>
      <c r="AB6"/>
      <c r="AC6"/>
      <c r="AD6"/>
    </row>
    <row r="7" spans="1:301" ht="12" customHeight="1" outlineLevel="1" x14ac:dyDescent="0.25">
      <c r="A7" s="6" t="s">
        <v>2</v>
      </c>
      <c r="B7" s="7">
        <v>157</v>
      </c>
      <c r="C7" s="1">
        <v>4.5286624203821653</v>
      </c>
      <c r="D7" s="1">
        <v>5</v>
      </c>
      <c r="E7" s="1">
        <v>2.390044816536518</v>
      </c>
      <c r="F7" s="1">
        <v>5.1171000943694835</v>
      </c>
      <c r="G7" s="1">
        <v>0.19074634213676192</v>
      </c>
      <c r="H7" s="1">
        <v>1</v>
      </c>
      <c r="I7" s="1">
        <v>7</v>
      </c>
      <c r="AA7"/>
      <c r="AB7"/>
      <c r="AC7"/>
      <c r="AD7"/>
    </row>
    <row r="8" spans="1:301" ht="12" customHeight="1" outlineLevel="1" x14ac:dyDescent="0.25">
      <c r="A8" s="6" t="s">
        <v>103</v>
      </c>
      <c r="B8" s="7">
        <v>157</v>
      </c>
      <c r="C8" s="1">
        <v>14.115923566878985</v>
      </c>
      <c r="D8" s="1">
        <v>14.6</v>
      </c>
      <c r="E8" s="1">
        <v>2.2880545300717494</v>
      </c>
      <c r="F8" s="1">
        <v>14.298991100662144</v>
      </c>
      <c r="G8" s="1">
        <v>0.18260663113969919</v>
      </c>
      <c r="H8" s="1">
        <v>8.6999999999999993</v>
      </c>
      <c r="I8" s="1">
        <v>20.9</v>
      </c>
      <c r="AA8"/>
      <c r="AB8"/>
      <c r="AC8"/>
      <c r="AD8"/>
    </row>
    <row r="9" spans="1:301" ht="12" customHeight="1" x14ac:dyDescent="0.25">
      <c r="A9" s="12"/>
      <c r="AA9"/>
      <c r="AB9"/>
      <c r="AC9"/>
      <c r="AD9"/>
    </row>
    <row r="10" spans="1:301" ht="12" customHeight="1" x14ac:dyDescent="0.25">
      <c r="A10" s="2" t="s">
        <v>115</v>
      </c>
      <c r="C10" s="9" t="s">
        <v>116</v>
      </c>
      <c r="AA10"/>
      <c r="AB10"/>
      <c r="AC10"/>
      <c r="AD10"/>
    </row>
    <row r="11" spans="1:301" ht="12" customHeight="1" outlineLevel="1" x14ac:dyDescent="0.25">
      <c r="A11" s="1" t="s">
        <v>117</v>
      </c>
      <c r="AA11"/>
      <c r="AB11"/>
      <c r="AC11"/>
      <c r="AD11"/>
    </row>
    <row r="12" spans="1:301" ht="12" customHeight="1" outlineLevel="1" x14ac:dyDescent="0.25">
      <c r="AA12"/>
      <c r="AB12"/>
      <c r="AC12"/>
      <c r="AD12"/>
    </row>
    <row r="13" spans="1:301" ht="12" customHeight="1" outlineLevel="1" x14ac:dyDescent="0.25">
      <c r="AA13"/>
      <c r="AB13"/>
      <c r="AC13"/>
      <c r="AD13"/>
    </row>
    <row r="14" spans="1:301" ht="12" customHeight="1" outlineLevel="1" x14ac:dyDescent="0.25">
      <c r="AA14"/>
      <c r="AB14"/>
      <c r="AC14"/>
      <c r="AD14"/>
    </row>
    <row r="15" spans="1:301" ht="12" customHeight="1" outlineLevel="1" x14ac:dyDescent="0.25">
      <c r="AA15"/>
      <c r="AB15"/>
      <c r="AC15"/>
      <c r="AD15"/>
    </row>
    <row r="16" spans="1:301" ht="12" customHeight="1" outlineLevel="1" x14ac:dyDescent="0.25">
      <c r="AA16"/>
      <c r="AB16"/>
      <c r="AC16"/>
      <c r="AD16"/>
    </row>
    <row r="17" spans="1:30" ht="12" customHeight="1" outlineLevel="1" x14ac:dyDescent="0.25">
      <c r="AA17"/>
      <c r="AB17"/>
      <c r="AC17"/>
      <c r="AD17"/>
    </row>
    <row r="18" spans="1:30" ht="12" customHeight="1" outlineLevel="1" x14ac:dyDescent="0.25">
      <c r="AA18"/>
      <c r="AB18"/>
      <c r="AC18"/>
      <c r="AD18"/>
    </row>
    <row r="19" spans="1:30" ht="12" customHeight="1" outlineLevel="1" x14ac:dyDescent="0.25">
      <c r="AA19"/>
      <c r="AB19"/>
      <c r="AC19"/>
      <c r="AD19"/>
    </row>
    <row r="20" spans="1:30" ht="12" customHeight="1" outlineLevel="1" x14ac:dyDescent="0.25">
      <c r="AA20"/>
      <c r="AB20"/>
      <c r="AC20"/>
      <c r="AD20"/>
    </row>
    <row r="21" spans="1:30" ht="12" customHeight="1" outlineLevel="1" x14ac:dyDescent="0.25">
      <c r="A21" s="1" t="s">
        <v>117</v>
      </c>
      <c r="AA21"/>
      <c r="AB21"/>
      <c r="AC21"/>
      <c r="AD21"/>
    </row>
    <row r="22" spans="1:30" ht="12" customHeight="1" outlineLevel="1" x14ac:dyDescent="0.25">
      <c r="AA22"/>
      <c r="AB22"/>
      <c r="AC22"/>
      <c r="AD22"/>
    </row>
    <row r="23" spans="1:30" ht="12" customHeight="1" outlineLevel="1" x14ac:dyDescent="0.25">
      <c r="AA23"/>
      <c r="AB23"/>
      <c r="AC23"/>
      <c r="AD23"/>
    </row>
    <row r="24" spans="1:30" ht="12" customHeight="1" outlineLevel="1" x14ac:dyDescent="0.25">
      <c r="AA24"/>
      <c r="AB24"/>
      <c r="AC24"/>
      <c r="AD24"/>
    </row>
    <row r="25" spans="1:30" ht="12" customHeight="1" outlineLevel="1" x14ac:dyDescent="0.25">
      <c r="AA25"/>
      <c r="AB25"/>
      <c r="AC25"/>
      <c r="AD25"/>
    </row>
    <row r="26" spans="1:30" ht="12" customHeight="1" outlineLevel="1" x14ac:dyDescent="0.25">
      <c r="AA26"/>
      <c r="AB26"/>
      <c r="AC26"/>
      <c r="AD26"/>
    </row>
    <row r="27" spans="1:30" ht="12" customHeight="1" outlineLevel="1" x14ac:dyDescent="0.25">
      <c r="AA27"/>
      <c r="AB27"/>
      <c r="AC27"/>
      <c r="AD27"/>
    </row>
    <row r="28" spans="1:30" ht="12" customHeight="1" outlineLevel="1" x14ac:dyDescent="0.25">
      <c r="AA28"/>
      <c r="AB28"/>
      <c r="AC28"/>
      <c r="AD28"/>
    </row>
    <row r="29" spans="1:30" ht="12" customHeight="1" outlineLevel="1" x14ac:dyDescent="0.25">
      <c r="AA29"/>
      <c r="AB29"/>
      <c r="AC29"/>
      <c r="AD29"/>
    </row>
    <row r="30" spans="1:30" ht="12" customHeight="1" outlineLevel="1" x14ac:dyDescent="0.25">
      <c r="AA30"/>
      <c r="AB30"/>
      <c r="AC30"/>
      <c r="AD30"/>
    </row>
    <row r="31" spans="1:30" ht="12" customHeight="1" outlineLevel="1" x14ac:dyDescent="0.25">
      <c r="A31" s="1" t="s">
        <v>117</v>
      </c>
      <c r="AA31"/>
      <c r="AB31"/>
      <c r="AC31"/>
      <c r="AD31"/>
    </row>
    <row r="32" spans="1:30" ht="12" customHeight="1" outlineLevel="1" x14ac:dyDescent="0.25">
      <c r="AA32"/>
      <c r="AB32"/>
      <c r="AC32"/>
      <c r="AD32"/>
    </row>
    <row r="33" spans="1:30" ht="12" customHeight="1" outlineLevel="1" x14ac:dyDescent="0.25">
      <c r="AA33"/>
      <c r="AB33"/>
      <c r="AC33"/>
      <c r="AD33"/>
    </row>
    <row r="34" spans="1:30" ht="12" customHeight="1" outlineLevel="1" x14ac:dyDescent="0.25">
      <c r="AA34"/>
      <c r="AB34"/>
      <c r="AC34"/>
      <c r="AD34"/>
    </row>
    <row r="35" spans="1:30" ht="12" customHeight="1" outlineLevel="1" x14ac:dyDescent="0.25">
      <c r="AA35"/>
      <c r="AB35"/>
      <c r="AC35"/>
      <c r="AD35"/>
    </row>
    <row r="36" spans="1:30" ht="12" customHeight="1" outlineLevel="1" x14ac:dyDescent="0.25">
      <c r="AA36"/>
      <c r="AB36"/>
      <c r="AC36"/>
      <c r="AD36"/>
    </row>
    <row r="37" spans="1:30" ht="12" customHeight="1" outlineLevel="1" x14ac:dyDescent="0.25">
      <c r="AA37"/>
      <c r="AB37"/>
      <c r="AC37"/>
      <c r="AD37"/>
    </row>
    <row r="38" spans="1:30" ht="12" customHeight="1" outlineLevel="1" x14ac:dyDescent="0.25">
      <c r="AA38"/>
      <c r="AB38"/>
      <c r="AC38"/>
      <c r="AD38"/>
    </row>
    <row r="39" spans="1:30" ht="12" customHeight="1" outlineLevel="1" x14ac:dyDescent="0.25">
      <c r="AA39"/>
      <c r="AB39"/>
      <c r="AC39"/>
      <c r="AD39"/>
    </row>
    <row r="40" spans="1:30" ht="12" customHeight="1" outlineLevel="1" x14ac:dyDescent="0.25">
      <c r="AA40"/>
      <c r="AB40"/>
      <c r="AC40"/>
      <c r="AD40"/>
    </row>
    <row r="41" spans="1:30" ht="12" customHeight="1" outlineLevel="1" x14ac:dyDescent="0.25">
      <c r="A41" s="1" t="s">
        <v>117</v>
      </c>
      <c r="AA41"/>
      <c r="AB41"/>
      <c r="AC41"/>
      <c r="AD41"/>
    </row>
    <row r="42" spans="1:30" ht="12" customHeight="1" outlineLevel="1" x14ac:dyDescent="0.25">
      <c r="AA42"/>
      <c r="AB42"/>
      <c r="AC42"/>
      <c r="AD42"/>
    </row>
    <row r="43" spans="1:30" ht="12" customHeight="1" outlineLevel="1" x14ac:dyDescent="0.25">
      <c r="AA43"/>
      <c r="AB43"/>
      <c r="AC43"/>
      <c r="AD43"/>
    </row>
    <row r="44" spans="1:30" ht="12" customHeight="1" outlineLevel="1" x14ac:dyDescent="0.25">
      <c r="AA44"/>
      <c r="AB44"/>
      <c r="AC44"/>
      <c r="AD44"/>
    </row>
    <row r="45" spans="1:30" ht="12" customHeight="1" outlineLevel="1" x14ac:dyDescent="0.25">
      <c r="AA45"/>
      <c r="AB45"/>
      <c r="AC45"/>
      <c r="AD45"/>
    </row>
    <row r="46" spans="1:30" ht="12" customHeight="1" outlineLevel="1" x14ac:dyDescent="0.25">
      <c r="AA46"/>
      <c r="AB46"/>
      <c r="AC46"/>
      <c r="AD46"/>
    </row>
    <row r="47" spans="1:30" ht="12" customHeight="1" outlineLevel="1" x14ac:dyDescent="0.25">
      <c r="AA47"/>
      <c r="AB47"/>
      <c r="AC47"/>
      <c r="AD47"/>
    </row>
    <row r="48" spans="1:30" ht="12" customHeight="1" outlineLevel="1" x14ac:dyDescent="0.25">
      <c r="AA48"/>
      <c r="AB48"/>
      <c r="AC48"/>
      <c r="AD48"/>
    </row>
    <row r="49" spans="1:30" ht="12" customHeight="1" outlineLevel="1" x14ac:dyDescent="0.25">
      <c r="AA49"/>
      <c r="AB49"/>
      <c r="AC49"/>
      <c r="AD49"/>
    </row>
    <row r="50" spans="1:30" ht="12" customHeight="1" outlineLevel="1" x14ac:dyDescent="0.25">
      <c r="AA50"/>
      <c r="AB50"/>
      <c r="AC50"/>
      <c r="AD50"/>
    </row>
    <row r="51" spans="1:30" ht="12" customHeight="1" outlineLevel="1" x14ac:dyDescent="0.25">
      <c r="A51" s="1" t="s">
        <v>117</v>
      </c>
      <c r="AA51"/>
      <c r="AB51"/>
      <c r="AC51"/>
      <c r="AD51"/>
    </row>
    <row r="52" spans="1:30" ht="12" customHeight="1" outlineLevel="1" x14ac:dyDescent="0.25">
      <c r="AA52"/>
      <c r="AB52"/>
      <c r="AC52"/>
      <c r="AD52"/>
    </row>
    <row r="53" spans="1:30" ht="12" customHeight="1" outlineLevel="1" x14ac:dyDescent="0.25">
      <c r="AA53"/>
      <c r="AB53"/>
      <c r="AC53"/>
      <c r="AD53"/>
    </row>
    <row r="54" spans="1:30" ht="12" customHeight="1" outlineLevel="1" x14ac:dyDescent="0.25">
      <c r="AA54"/>
      <c r="AB54"/>
      <c r="AC54"/>
      <c r="AD54"/>
    </row>
    <row r="55" spans="1:30" ht="12" customHeight="1" outlineLevel="1" x14ac:dyDescent="0.25">
      <c r="AA55"/>
      <c r="AB55"/>
      <c r="AC55"/>
      <c r="AD55"/>
    </row>
    <row r="56" spans="1:30" ht="12" customHeight="1" outlineLevel="1" x14ac:dyDescent="0.25">
      <c r="AA56"/>
      <c r="AB56"/>
      <c r="AC56"/>
      <c r="AD56"/>
    </row>
    <row r="57" spans="1:30" ht="12" customHeight="1" outlineLevel="1" x14ac:dyDescent="0.25">
      <c r="AA57"/>
      <c r="AB57"/>
      <c r="AC57"/>
      <c r="AD57"/>
    </row>
    <row r="58" spans="1:30" ht="12" customHeight="1" outlineLevel="1" x14ac:dyDescent="0.25">
      <c r="AA58"/>
      <c r="AB58"/>
      <c r="AC58"/>
      <c r="AD58"/>
    </row>
    <row r="59" spans="1:30" ht="12" customHeight="1" outlineLevel="1" x14ac:dyDescent="0.25">
      <c r="AA59"/>
      <c r="AB59"/>
      <c r="AC59"/>
      <c r="AD59"/>
    </row>
    <row r="60" spans="1:30" ht="12" customHeight="1" outlineLevel="1" x14ac:dyDescent="0.25">
      <c r="AA60"/>
      <c r="AB60"/>
      <c r="AC60"/>
      <c r="AD60"/>
    </row>
    <row r="61" spans="1:30" ht="12" customHeight="1" outlineLevel="1" x14ac:dyDescent="0.25">
      <c r="A61" s="1" t="s">
        <v>117</v>
      </c>
      <c r="AA61"/>
      <c r="AB61"/>
      <c r="AC61"/>
      <c r="AD61"/>
    </row>
    <row r="62" spans="1:30" ht="12" customHeight="1" outlineLevel="1" x14ac:dyDescent="0.25">
      <c r="AA62"/>
      <c r="AB62"/>
      <c r="AC62"/>
      <c r="AD62"/>
    </row>
    <row r="63" spans="1:30" ht="12" customHeight="1" outlineLevel="1" x14ac:dyDescent="0.25">
      <c r="AA63"/>
      <c r="AB63"/>
      <c r="AC63"/>
      <c r="AD63"/>
    </row>
    <row r="64" spans="1:30" ht="12" customHeight="1" outlineLevel="1" x14ac:dyDescent="0.25">
      <c r="AA64"/>
      <c r="AB64"/>
      <c r="AC64"/>
      <c r="AD64"/>
    </row>
    <row r="65" spans="1:30" ht="12" customHeight="1" outlineLevel="1" x14ac:dyDescent="0.25">
      <c r="AA65"/>
      <c r="AB65"/>
      <c r="AC65"/>
      <c r="AD65"/>
    </row>
    <row r="66" spans="1:30" ht="12" customHeight="1" outlineLevel="1" x14ac:dyDescent="0.25">
      <c r="AA66"/>
      <c r="AB66"/>
      <c r="AC66"/>
      <c r="AD66"/>
    </row>
    <row r="67" spans="1:30" ht="12" customHeight="1" outlineLevel="1" x14ac:dyDescent="0.25">
      <c r="AA67"/>
      <c r="AB67"/>
      <c r="AC67"/>
      <c r="AD67"/>
    </row>
    <row r="68" spans="1:30" ht="12" customHeight="1" outlineLevel="1" x14ac:dyDescent="0.25">
      <c r="AA68"/>
      <c r="AB68"/>
      <c r="AC68"/>
      <c r="AD68"/>
    </row>
    <row r="69" spans="1:30" ht="12" customHeight="1" outlineLevel="1" x14ac:dyDescent="0.25">
      <c r="AA69"/>
      <c r="AB69"/>
      <c r="AC69"/>
      <c r="AD69"/>
    </row>
    <row r="70" spans="1:30" ht="12" customHeight="1" outlineLevel="1" x14ac:dyDescent="0.25">
      <c r="AA70"/>
      <c r="AB70"/>
      <c r="AC70"/>
      <c r="AD70"/>
    </row>
    <row r="71" spans="1:30" ht="12" customHeight="1" x14ac:dyDescent="0.25">
      <c r="A71" s="15"/>
      <c r="AA71"/>
      <c r="AB71"/>
      <c r="AC71"/>
      <c r="AD71"/>
    </row>
    <row r="72" spans="1:30" ht="12" customHeight="1" x14ac:dyDescent="0.25">
      <c r="A72" s="2" t="s">
        <v>118</v>
      </c>
      <c r="C72" s="9" t="s">
        <v>116</v>
      </c>
      <c r="AA72"/>
      <c r="AB72"/>
      <c r="AC72"/>
      <c r="AD72"/>
    </row>
    <row r="73" spans="1:30" ht="12" customHeight="1" outlineLevel="1" x14ac:dyDescent="0.25">
      <c r="AA73"/>
      <c r="AB73"/>
      <c r="AC73"/>
      <c r="AD73"/>
    </row>
    <row r="74" spans="1:30" ht="12" customHeight="1" outlineLevel="1" x14ac:dyDescent="0.25">
      <c r="A74" s="1" t="s">
        <v>117</v>
      </c>
      <c r="AA74"/>
      <c r="AB74"/>
      <c r="AC74"/>
      <c r="AD74"/>
    </row>
    <row r="75" spans="1:30" ht="12" customHeight="1" outlineLevel="1" x14ac:dyDescent="0.25">
      <c r="AA75"/>
      <c r="AB75"/>
      <c r="AC75"/>
      <c r="AD75"/>
    </row>
    <row r="76" spans="1:30" ht="12" customHeight="1" outlineLevel="1" x14ac:dyDescent="0.25">
      <c r="AA76"/>
      <c r="AB76"/>
      <c r="AC76"/>
      <c r="AD76"/>
    </row>
    <row r="77" spans="1:30" ht="12" customHeight="1" outlineLevel="1" x14ac:dyDescent="0.25">
      <c r="AA77"/>
      <c r="AB77"/>
      <c r="AC77"/>
      <c r="AD77"/>
    </row>
    <row r="78" spans="1:30" ht="12" customHeight="1" outlineLevel="1" x14ac:dyDescent="0.25">
      <c r="AA78"/>
      <c r="AB78"/>
      <c r="AC78"/>
      <c r="AD78"/>
    </row>
    <row r="79" spans="1:30" ht="12" customHeight="1" outlineLevel="1" x14ac:dyDescent="0.25">
      <c r="AA79"/>
      <c r="AB79"/>
      <c r="AC79"/>
      <c r="AD79"/>
    </row>
    <row r="80" spans="1:30" ht="12" customHeight="1" outlineLevel="1" x14ac:dyDescent="0.25">
      <c r="AA80"/>
      <c r="AB80"/>
      <c r="AC80"/>
      <c r="AD80"/>
    </row>
    <row r="81" spans="1:30" ht="12" customHeight="1" outlineLevel="1" x14ac:dyDescent="0.25">
      <c r="AA81"/>
      <c r="AB81"/>
      <c r="AC81"/>
      <c r="AD81"/>
    </row>
    <row r="82" spans="1:30" ht="12" customHeight="1" outlineLevel="1" x14ac:dyDescent="0.25">
      <c r="AA82"/>
      <c r="AB82"/>
      <c r="AC82"/>
      <c r="AD82"/>
    </row>
    <row r="83" spans="1:30" ht="12" customHeight="1" outlineLevel="1" x14ac:dyDescent="0.25">
      <c r="AA83"/>
      <c r="AB83"/>
      <c r="AC83"/>
      <c r="AD83"/>
    </row>
    <row r="84" spans="1:30" ht="12" customHeight="1" outlineLevel="1" x14ac:dyDescent="0.25">
      <c r="AA84"/>
      <c r="AB84"/>
      <c r="AC84"/>
      <c r="AD84"/>
    </row>
    <row r="85" spans="1:30" ht="12" customHeight="1" outlineLevel="1" x14ac:dyDescent="0.25">
      <c r="A85" s="1" t="s">
        <v>117</v>
      </c>
      <c r="AA85"/>
      <c r="AB85"/>
      <c r="AC85"/>
      <c r="AD85"/>
    </row>
    <row r="86" spans="1:30" ht="12" customHeight="1" outlineLevel="1" x14ac:dyDescent="0.25">
      <c r="AA86"/>
      <c r="AB86"/>
      <c r="AC86"/>
      <c r="AD86"/>
    </row>
    <row r="87" spans="1:30" ht="12" customHeight="1" outlineLevel="1" x14ac:dyDescent="0.25">
      <c r="AA87"/>
      <c r="AB87"/>
      <c r="AC87"/>
      <c r="AD87"/>
    </row>
    <row r="88" spans="1:30" ht="12" customHeight="1" outlineLevel="1" x14ac:dyDescent="0.25">
      <c r="AA88"/>
      <c r="AB88"/>
      <c r="AC88"/>
      <c r="AD88"/>
    </row>
    <row r="89" spans="1:30" ht="12" customHeight="1" outlineLevel="1" x14ac:dyDescent="0.25">
      <c r="AA89"/>
      <c r="AB89"/>
      <c r="AC89"/>
      <c r="AD89"/>
    </row>
    <row r="90" spans="1:30" ht="12" customHeight="1" outlineLevel="1" x14ac:dyDescent="0.25">
      <c r="AA90"/>
      <c r="AB90"/>
      <c r="AC90"/>
      <c r="AD90"/>
    </row>
    <row r="91" spans="1:30" ht="12" customHeight="1" outlineLevel="1" x14ac:dyDescent="0.25">
      <c r="AA91"/>
      <c r="AB91"/>
      <c r="AC91"/>
      <c r="AD91"/>
    </row>
    <row r="92" spans="1:30" ht="12" customHeight="1" outlineLevel="1" x14ac:dyDescent="0.25">
      <c r="AA92"/>
      <c r="AB92"/>
      <c r="AC92"/>
      <c r="AD92"/>
    </row>
    <row r="93" spans="1:30" ht="12" customHeight="1" outlineLevel="1" x14ac:dyDescent="0.25">
      <c r="AA93"/>
      <c r="AB93"/>
      <c r="AC93"/>
      <c r="AD93"/>
    </row>
    <row r="94" spans="1:30" ht="12" customHeight="1" outlineLevel="1" x14ac:dyDescent="0.25">
      <c r="AA94"/>
      <c r="AB94"/>
      <c r="AC94"/>
      <c r="AD94"/>
    </row>
    <row r="95" spans="1:30" ht="12" customHeight="1" outlineLevel="1" x14ac:dyDescent="0.25">
      <c r="AA95"/>
      <c r="AB95"/>
      <c r="AC95"/>
      <c r="AD95"/>
    </row>
    <row r="96" spans="1:30" ht="12" customHeight="1" outlineLevel="1" x14ac:dyDescent="0.25">
      <c r="A96" s="1" t="s">
        <v>117</v>
      </c>
      <c r="AA96"/>
      <c r="AB96"/>
      <c r="AC96"/>
      <c r="AD96"/>
    </row>
    <row r="97" spans="1:30" ht="12" customHeight="1" outlineLevel="1" x14ac:dyDescent="0.25">
      <c r="AA97"/>
      <c r="AB97"/>
      <c r="AC97"/>
      <c r="AD97"/>
    </row>
    <row r="98" spans="1:30" ht="12" customHeight="1" outlineLevel="1" x14ac:dyDescent="0.25">
      <c r="AA98"/>
      <c r="AB98"/>
      <c r="AC98"/>
      <c r="AD98"/>
    </row>
    <row r="99" spans="1:30" ht="12" customHeight="1" outlineLevel="1" x14ac:dyDescent="0.25">
      <c r="AA99"/>
      <c r="AB99"/>
      <c r="AC99"/>
      <c r="AD99"/>
    </row>
    <row r="100" spans="1:30" ht="12" customHeight="1" outlineLevel="1" x14ac:dyDescent="0.25">
      <c r="AA100"/>
      <c r="AB100"/>
      <c r="AC100"/>
      <c r="AD100"/>
    </row>
    <row r="101" spans="1:30" ht="12" customHeight="1" outlineLevel="1" x14ac:dyDescent="0.25">
      <c r="AA101"/>
      <c r="AB101"/>
      <c r="AC101"/>
      <c r="AD101"/>
    </row>
    <row r="102" spans="1:30" ht="12" customHeight="1" outlineLevel="1" x14ac:dyDescent="0.25">
      <c r="AA102"/>
      <c r="AB102"/>
      <c r="AC102"/>
      <c r="AD102"/>
    </row>
    <row r="103" spans="1:30" ht="12" customHeight="1" outlineLevel="1" x14ac:dyDescent="0.25">
      <c r="AA103"/>
      <c r="AB103"/>
      <c r="AC103"/>
      <c r="AD103"/>
    </row>
    <row r="104" spans="1:30" ht="12" customHeight="1" outlineLevel="1" x14ac:dyDescent="0.25">
      <c r="AA104"/>
      <c r="AB104"/>
      <c r="AC104"/>
      <c r="AD104"/>
    </row>
    <row r="105" spans="1:30" ht="12" customHeight="1" outlineLevel="1" x14ac:dyDescent="0.25">
      <c r="AA105"/>
      <c r="AB105"/>
      <c r="AC105"/>
      <c r="AD105"/>
    </row>
    <row r="106" spans="1:30" ht="12" customHeight="1" outlineLevel="1" x14ac:dyDescent="0.25">
      <c r="AA106"/>
      <c r="AB106"/>
      <c r="AC106"/>
      <c r="AD106"/>
    </row>
    <row r="107" spans="1:30" ht="12" customHeight="1" x14ac:dyDescent="0.25">
      <c r="A107" s="15"/>
      <c r="AA107"/>
      <c r="AB107"/>
      <c r="AC107"/>
      <c r="AD107"/>
    </row>
    <row r="108" spans="1:30" ht="12" customHeight="1" x14ac:dyDescent="0.25">
      <c r="A108" s="2" t="s">
        <v>120</v>
      </c>
      <c r="AA108"/>
      <c r="AB108"/>
      <c r="AC108"/>
      <c r="AD108"/>
    </row>
    <row r="109" spans="1:30" ht="12" customHeight="1" outlineLevel="1" thickBot="1" x14ac:dyDescent="0.3">
      <c r="A109" s="4" t="s">
        <v>106</v>
      </c>
      <c r="B109" s="5" t="s">
        <v>121</v>
      </c>
      <c r="AA109"/>
      <c r="AB109"/>
      <c r="AC109"/>
      <c r="AD109"/>
    </row>
    <row r="110" spans="1:30" ht="12" customHeight="1" outlineLevel="1" thickBot="1" x14ac:dyDescent="0.3">
      <c r="A110" s="3" t="s">
        <v>101</v>
      </c>
      <c r="B110" s="10">
        <v>1</v>
      </c>
      <c r="C110" s="11" t="s">
        <v>122</v>
      </c>
      <c r="AA110"/>
      <c r="AB110"/>
      <c r="AC110"/>
      <c r="AD110"/>
    </row>
    <row r="111" spans="1:30" ht="12" customHeight="1" outlineLevel="1" thickBot="1" x14ac:dyDescent="0.3">
      <c r="A111" s="3" t="s">
        <v>102</v>
      </c>
      <c r="B111" s="1">
        <v>0.19437561677943041</v>
      </c>
      <c r="C111" s="10">
        <v>1</v>
      </c>
      <c r="D111" s="11" t="s">
        <v>123</v>
      </c>
      <c r="AA111"/>
      <c r="AB111"/>
      <c r="AC111"/>
      <c r="AD111"/>
    </row>
    <row r="112" spans="1:30" ht="12" customHeight="1" outlineLevel="1" thickBot="1" x14ac:dyDescent="0.3">
      <c r="A112" s="3" t="s">
        <v>104</v>
      </c>
      <c r="B112" s="1">
        <v>0.92453499818846496</v>
      </c>
      <c r="C112" s="1">
        <v>0.13264248363774722</v>
      </c>
      <c r="D112" s="10">
        <v>1</v>
      </c>
      <c r="E112" s="11" t="s">
        <v>124</v>
      </c>
      <c r="AA112"/>
      <c r="AB112"/>
      <c r="AC112"/>
      <c r="AD112"/>
    </row>
    <row r="113" spans="1:30" ht="12" customHeight="1" outlineLevel="1" thickBot="1" x14ac:dyDescent="0.3">
      <c r="A113" s="3" t="s">
        <v>100</v>
      </c>
      <c r="B113" s="1">
        <v>3.5344360026199763E-2</v>
      </c>
      <c r="C113" s="1">
        <v>-0.54492227554791473</v>
      </c>
      <c r="D113" s="1">
        <v>-3.5266359221109711E-3</v>
      </c>
      <c r="E113" s="10">
        <v>1</v>
      </c>
      <c r="F113" s="11" t="s">
        <v>125</v>
      </c>
      <c r="AA113"/>
      <c r="AB113"/>
      <c r="AC113"/>
      <c r="AD113"/>
    </row>
    <row r="114" spans="1:30" ht="12" customHeight="1" outlineLevel="1" thickBot="1" x14ac:dyDescent="0.3">
      <c r="A114" s="3" t="s">
        <v>2</v>
      </c>
      <c r="B114" s="1">
        <v>-0.13274545208431585</v>
      </c>
      <c r="C114" s="1">
        <v>-0.66190261339461687</v>
      </c>
      <c r="D114" s="1">
        <v>-0.13574859594043132</v>
      </c>
      <c r="E114" s="1">
        <v>0.96004633488329061</v>
      </c>
      <c r="F114" s="10">
        <v>1</v>
      </c>
      <c r="G114" s="11" t="s">
        <v>126</v>
      </c>
      <c r="AA114"/>
      <c r="AB114"/>
      <c r="AC114"/>
      <c r="AD114"/>
    </row>
    <row r="115" spans="1:30" ht="12" customHeight="1" outlineLevel="1" x14ac:dyDescent="0.25">
      <c r="A115" s="3" t="s">
        <v>103</v>
      </c>
      <c r="B115" s="1">
        <v>0.13551573308455733</v>
      </c>
      <c r="C115" s="1">
        <v>0.45606332639919139</v>
      </c>
      <c r="D115" s="1">
        <v>3.7734171892186197E-2</v>
      </c>
      <c r="E115" s="1">
        <v>0.24181593551937128</v>
      </c>
      <c r="F115" s="1">
        <v>8.917929543965375E-2</v>
      </c>
      <c r="G115" s="10">
        <v>1</v>
      </c>
      <c r="AA115"/>
      <c r="AB115"/>
      <c r="AC115"/>
      <c r="AD115"/>
    </row>
    <row r="116" spans="1:30" ht="12" customHeight="1" x14ac:dyDescent="0.25">
      <c r="A116" s="12"/>
      <c r="AA116"/>
      <c r="AB116"/>
      <c r="AC116"/>
      <c r="AD116"/>
    </row>
    <row r="117" spans="1:30" ht="12" customHeight="1" x14ac:dyDescent="0.25">
      <c r="A117" s="2" t="s">
        <v>119</v>
      </c>
      <c r="C117" s="9" t="s">
        <v>116</v>
      </c>
      <c r="AA117"/>
      <c r="AB117"/>
      <c r="AC117"/>
      <c r="AD117"/>
    </row>
    <row r="118" spans="1:30" ht="12" customHeight="1" outlineLevel="1" x14ac:dyDescent="0.25">
      <c r="A118" s="1" t="s">
        <v>117</v>
      </c>
      <c r="AA118"/>
      <c r="AB118"/>
      <c r="AC118"/>
      <c r="AD118"/>
    </row>
    <row r="119" spans="1:30" ht="12" customHeight="1" outlineLevel="1" x14ac:dyDescent="0.25">
      <c r="AA119"/>
      <c r="AB119"/>
      <c r="AC119"/>
      <c r="AD119"/>
    </row>
    <row r="120" spans="1:30" ht="12" customHeight="1" outlineLevel="1" x14ac:dyDescent="0.25">
      <c r="AA120"/>
      <c r="AB120"/>
      <c r="AC120"/>
      <c r="AD120"/>
    </row>
    <row r="121" spans="1:30" ht="12" customHeight="1" outlineLevel="1" x14ac:dyDescent="0.25">
      <c r="AA121"/>
      <c r="AB121"/>
      <c r="AC121"/>
      <c r="AD121"/>
    </row>
    <row r="122" spans="1:30" ht="12" customHeight="1" outlineLevel="1" x14ac:dyDescent="0.25">
      <c r="AA122"/>
      <c r="AB122"/>
      <c r="AC122"/>
      <c r="AD122"/>
    </row>
    <row r="123" spans="1:30" ht="12" customHeight="1" outlineLevel="1" x14ac:dyDescent="0.25">
      <c r="AA123"/>
      <c r="AB123"/>
      <c r="AC123"/>
      <c r="AD123"/>
    </row>
    <row r="124" spans="1:30" ht="12" customHeight="1" outlineLevel="1" x14ac:dyDescent="0.25">
      <c r="AA124"/>
      <c r="AB124"/>
      <c r="AC124"/>
      <c r="AD124"/>
    </row>
    <row r="125" spans="1:30" ht="12" customHeight="1" outlineLevel="1" x14ac:dyDescent="0.25">
      <c r="AA125"/>
      <c r="AB125"/>
      <c r="AC125"/>
      <c r="AD125"/>
    </row>
    <row r="126" spans="1:30" ht="12" customHeight="1" outlineLevel="1" x14ac:dyDescent="0.25">
      <c r="AA126"/>
      <c r="AB126"/>
      <c r="AC126"/>
      <c r="AD126"/>
    </row>
    <row r="127" spans="1:30" ht="12" customHeight="1" outlineLevel="1" x14ac:dyDescent="0.25">
      <c r="AA127"/>
      <c r="AB127"/>
      <c r="AC127"/>
      <c r="AD127"/>
    </row>
    <row r="128" spans="1:30" ht="12" customHeight="1" outlineLevel="1" x14ac:dyDescent="0.25">
      <c r="AA128"/>
      <c r="AB128"/>
      <c r="AC128"/>
      <c r="AD128"/>
    </row>
    <row r="129" spans="1:30" ht="12" customHeight="1" outlineLevel="1" x14ac:dyDescent="0.25">
      <c r="AA129"/>
      <c r="AB129"/>
      <c r="AC129"/>
      <c r="AD129"/>
    </row>
    <row r="130" spans="1:30" ht="12" customHeight="1" outlineLevel="1" x14ac:dyDescent="0.25">
      <c r="AA130"/>
      <c r="AB130"/>
      <c r="AC130"/>
      <c r="AD130"/>
    </row>
    <row r="131" spans="1:30" ht="12" customHeight="1" outlineLevel="1" x14ac:dyDescent="0.25">
      <c r="AA131"/>
      <c r="AB131"/>
      <c r="AC131"/>
      <c r="AD131"/>
    </row>
    <row r="132" spans="1:30" ht="12" customHeight="1" outlineLevel="1" x14ac:dyDescent="0.25">
      <c r="AA132"/>
      <c r="AB132"/>
      <c r="AC132"/>
      <c r="AD132"/>
    </row>
    <row r="133" spans="1:30" ht="12" customHeight="1" outlineLevel="1" x14ac:dyDescent="0.25">
      <c r="AA133"/>
      <c r="AB133"/>
      <c r="AC133"/>
      <c r="AD133"/>
    </row>
    <row r="134" spans="1:30" ht="12" customHeight="1" outlineLevel="1" x14ac:dyDescent="0.25">
      <c r="A134" s="1" t="s">
        <v>117</v>
      </c>
      <c r="AA134"/>
      <c r="AB134"/>
      <c r="AC134"/>
      <c r="AD134"/>
    </row>
    <row r="135" spans="1:30" ht="12" customHeight="1" outlineLevel="1" x14ac:dyDescent="0.25">
      <c r="AA135"/>
      <c r="AB135"/>
      <c r="AC135"/>
      <c r="AD135"/>
    </row>
    <row r="136" spans="1:30" ht="12" customHeight="1" outlineLevel="1" x14ac:dyDescent="0.25">
      <c r="AA136"/>
      <c r="AB136"/>
      <c r="AC136"/>
      <c r="AD136"/>
    </row>
    <row r="137" spans="1:30" ht="12" customHeight="1" outlineLevel="1" x14ac:dyDescent="0.25">
      <c r="AA137"/>
      <c r="AB137"/>
      <c r="AC137"/>
      <c r="AD137"/>
    </row>
    <row r="138" spans="1:30" ht="12" customHeight="1" outlineLevel="1" x14ac:dyDescent="0.25">
      <c r="AA138"/>
      <c r="AB138"/>
      <c r="AC138"/>
      <c r="AD138"/>
    </row>
    <row r="139" spans="1:30" ht="12" customHeight="1" outlineLevel="1" x14ac:dyDescent="0.25">
      <c r="AA139"/>
      <c r="AB139"/>
      <c r="AC139"/>
      <c r="AD139"/>
    </row>
    <row r="140" spans="1:30" ht="12" customHeight="1" outlineLevel="1" x14ac:dyDescent="0.25">
      <c r="AA140"/>
      <c r="AB140"/>
      <c r="AC140"/>
      <c r="AD140"/>
    </row>
    <row r="141" spans="1:30" ht="12" customHeight="1" outlineLevel="1" x14ac:dyDescent="0.25">
      <c r="AA141"/>
      <c r="AB141"/>
      <c r="AC141"/>
      <c r="AD141"/>
    </row>
    <row r="142" spans="1:30" ht="12" customHeight="1" outlineLevel="1" x14ac:dyDescent="0.25">
      <c r="AA142"/>
      <c r="AB142"/>
      <c r="AC142"/>
      <c r="AD142"/>
    </row>
    <row r="143" spans="1:30" ht="12" customHeight="1" outlineLevel="1" x14ac:dyDescent="0.25">
      <c r="AA143"/>
      <c r="AB143"/>
      <c r="AC143"/>
      <c r="AD143"/>
    </row>
    <row r="144" spans="1:30" ht="12" customHeight="1" outlineLevel="1" x14ac:dyDescent="0.25">
      <c r="AA144"/>
      <c r="AB144"/>
      <c r="AC144"/>
      <c r="AD144"/>
    </row>
    <row r="145" spans="1:30" ht="12" customHeight="1" outlineLevel="1" x14ac:dyDescent="0.25">
      <c r="AA145"/>
      <c r="AB145"/>
      <c r="AC145"/>
      <c r="AD145"/>
    </row>
    <row r="146" spans="1:30" ht="12" customHeight="1" outlineLevel="1" x14ac:dyDescent="0.25">
      <c r="AA146"/>
      <c r="AB146"/>
      <c r="AC146"/>
      <c r="AD146"/>
    </row>
    <row r="147" spans="1:30" ht="12" customHeight="1" outlineLevel="1" x14ac:dyDescent="0.25">
      <c r="AA147"/>
      <c r="AB147"/>
      <c r="AC147"/>
      <c r="AD147"/>
    </row>
    <row r="148" spans="1:30" ht="12" customHeight="1" outlineLevel="1" x14ac:dyDescent="0.25">
      <c r="AA148"/>
      <c r="AB148"/>
      <c r="AC148"/>
      <c r="AD148"/>
    </row>
    <row r="149" spans="1:30" ht="12" customHeight="1" outlineLevel="1" x14ac:dyDescent="0.25">
      <c r="AA149"/>
      <c r="AB149"/>
      <c r="AC149"/>
      <c r="AD149"/>
    </row>
    <row r="150" spans="1:30" ht="12" customHeight="1" outlineLevel="1" x14ac:dyDescent="0.25">
      <c r="AA150"/>
      <c r="AB150"/>
      <c r="AC150"/>
      <c r="AD150"/>
    </row>
    <row r="151" spans="1:30" ht="12" customHeight="1" x14ac:dyDescent="0.25">
      <c r="A151" s="15"/>
      <c r="AA151"/>
      <c r="AB151"/>
      <c r="AC151"/>
      <c r="AD151"/>
    </row>
    <row r="152" spans="1:30" ht="12" customHeight="1" x14ac:dyDescent="0.25">
      <c r="A152" s="9" t="s">
        <v>127</v>
      </c>
      <c r="AA152"/>
      <c r="AB152"/>
      <c r="AC152"/>
      <c r="AD152"/>
    </row>
    <row r="153" spans="1:30" ht="12" customHeight="1" x14ac:dyDescent="0.25">
      <c r="AA153"/>
      <c r="AB153"/>
      <c r="AC153"/>
      <c r="AD153"/>
    </row>
    <row r="154" spans="1:30" ht="12" customHeight="1" x14ac:dyDescent="0.25">
      <c r="AA154"/>
      <c r="AB154"/>
      <c r="AC154"/>
      <c r="AD154"/>
    </row>
    <row r="155" spans="1:30" ht="12" customHeight="1" x14ac:dyDescent="0.25">
      <c r="AA155"/>
      <c r="AB155"/>
      <c r="AC155"/>
      <c r="AD155"/>
    </row>
    <row r="156" spans="1:30" ht="12" customHeight="1" x14ac:dyDescent="0.25">
      <c r="AA156"/>
      <c r="AB156"/>
      <c r="AC156"/>
      <c r="AD156"/>
    </row>
    <row r="157" spans="1:30" ht="12" customHeight="1" x14ac:dyDescent="0.25">
      <c r="AA157"/>
      <c r="AB157"/>
      <c r="AC157"/>
      <c r="AD157"/>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O157"/>
  <sheetViews>
    <sheetView showGridLines="0" showRowColHeaders="0" zoomScaleNormal="100" workbookViewId="0">
      <pane xSplit="1" topLeftCell="B1" activePane="topRight" state="frozenSplit"/>
      <selection pane="topRight"/>
    </sheetView>
  </sheetViews>
  <sheetFormatPr defaultRowHeight="12" customHeight="1" outlineLevelRow="1" x14ac:dyDescent="0.2"/>
  <cols>
    <col min="1" max="1" width="17.7109375" style="1" customWidth="1"/>
    <col min="2" max="10" width="9.7109375" style="1" customWidth="1"/>
    <col min="11" max="300" width="9.140625" style="1"/>
    <col min="301" max="301" width="67.28515625" style="1" bestFit="1" customWidth="1"/>
    <col min="302" max="16384" width="9.140625" style="1"/>
  </cols>
  <sheetData>
    <row r="1" spans="1:301" ht="12" customHeight="1" x14ac:dyDescent="0.25">
      <c r="A1" s="2" t="s">
        <v>105</v>
      </c>
      <c r="B1" s="1" t="s">
        <v>140</v>
      </c>
      <c r="U1" s="9"/>
      <c r="W1" s="9" t="s">
        <v>130</v>
      </c>
      <c r="X1" s="9">
        <v>13</v>
      </c>
      <c r="Z1" s="14" t="s">
        <v>139</v>
      </c>
      <c r="AA1"/>
      <c r="AB1"/>
      <c r="AC1"/>
      <c r="AD1"/>
      <c r="KO1" s="13" t="s">
        <v>139</v>
      </c>
    </row>
    <row r="2" spans="1:301" ht="12" hidden="1" customHeight="1" outlineLevel="1" thickBot="1" x14ac:dyDescent="0.3">
      <c r="A2" s="4" t="s">
        <v>106</v>
      </c>
      <c r="B2" s="4" t="s">
        <v>107</v>
      </c>
      <c r="C2" s="4" t="s">
        <v>108</v>
      </c>
      <c r="D2" s="4" t="s">
        <v>109</v>
      </c>
      <c r="E2" s="4" t="s">
        <v>110</v>
      </c>
      <c r="F2" s="4" t="s">
        <v>111</v>
      </c>
      <c r="G2" s="4" t="s">
        <v>112</v>
      </c>
      <c r="H2" s="4" t="s">
        <v>113</v>
      </c>
      <c r="I2" s="4" t="s">
        <v>114</v>
      </c>
      <c r="J2" s="3"/>
      <c r="AA2"/>
      <c r="AB2"/>
      <c r="AC2"/>
      <c r="AD2"/>
    </row>
    <row r="3" spans="1:301" ht="12" hidden="1" customHeight="1" outlineLevel="1" x14ac:dyDescent="0.25">
      <c r="A3" s="6" t="s">
        <v>133</v>
      </c>
      <c r="B3" s="7">
        <v>157</v>
      </c>
      <c r="C3" s="1">
        <v>5.4073216580745198</v>
      </c>
      <c r="D3" s="1">
        <v>5.6094717951849598</v>
      </c>
      <c r="E3" s="1">
        <v>1.3299840400129308</v>
      </c>
      <c r="F3" s="1">
        <v>5.5674696633204253</v>
      </c>
      <c r="G3" s="1">
        <v>0.10614428188855812</v>
      </c>
      <c r="H3" s="1">
        <v>1.7749523509116738</v>
      </c>
      <c r="I3" s="1">
        <v>7.4085305668946262</v>
      </c>
      <c r="AA3"/>
      <c r="AB3"/>
      <c r="AC3"/>
      <c r="AD3"/>
    </row>
    <row r="4" spans="1:301" ht="12" hidden="1" customHeight="1" outlineLevel="1" x14ac:dyDescent="0.25">
      <c r="A4" s="6" t="s">
        <v>131</v>
      </c>
      <c r="B4" s="7">
        <v>157</v>
      </c>
      <c r="C4" s="1">
        <v>3.2951800817379557</v>
      </c>
      <c r="D4" s="1">
        <v>3.2921262866077932</v>
      </c>
      <c r="E4" s="1">
        <v>0.31131677661911816</v>
      </c>
      <c r="F4" s="1">
        <v>3.3097602018156418</v>
      </c>
      <c r="G4" s="1">
        <v>2.4845783633445469E-2</v>
      </c>
      <c r="H4" s="1">
        <v>2.6741486494265287</v>
      </c>
      <c r="I4" s="1">
        <v>3.7954891891721947</v>
      </c>
      <c r="AA4"/>
      <c r="AB4"/>
      <c r="AC4"/>
      <c r="AD4"/>
    </row>
    <row r="5" spans="1:301" ht="12" hidden="1" customHeight="1" outlineLevel="1" x14ac:dyDescent="0.25">
      <c r="A5" s="6" t="s">
        <v>132</v>
      </c>
      <c r="B5" s="7">
        <v>157</v>
      </c>
      <c r="C5" s="1">
        <v>3.3654236104087469</v>
      </c>
      <c r="D5" s="1">
        <v>3.380994674344636</v>
      </c>
      <c r="E5" s="1">
        <v>0.40777842000822961</v>
      </c>
      <c r="F5" s="1">
        <v>3.3898820316354632</v>
      </c>
      <c r="G5" s="1">
        <v>3.2544260877749746E-2</v>
      </c>
      <c r="H5" s="1">
        <v>2.174751721484161</v>
      </c>
      <c r="I5" s="1">
        <v>4.219507705176107</v>
      </c>
      <c r="AA5"/>
      <c r="AB5"/>
      <c r="AC5"/>
      <c r="AD5"/>
    </row>
    <row r="6" spans="1:301" ht="12" hidden="1" customHeight="1" outlineLevel="1" x14ac:dyDescent="0.25">
      <c r="A6" s="6" t="s">
        <v>100</v>
      </c>
      <c r="B6" s="7">
        <v>157</v>
      </c>
      <c r="C6" s="1">
        <v>80.630573248407643</v>
      </c>
      <c r="D6" s="1">
        <v>81</v>
      </c>
      <c r="E6" s="1">
        <v>45.955146279182649</v>
      </c>
      <c r="F6" s="1">
        <v>92.734639567942352</v>
      </c>
      <c r="G6" s="1">
        <v>3.6676199519206718</v>
      </c>
      <c r="H6" s="1">
        <v>1</v>
      </c>
      <c r="I6" s="1">
        <v>159</v>
      </c>
      <c r="AA6"/>
      <c r="AB6"/>
      <c r="AC6"/>
      <c r="AD6"/>
    </row>
    <row r="7" spans="1:301" ht="12" hidden="1" customHeight="1" outlineLevel="1" x14ac:dyDescent="0.25">
      <c r="A7" s="6" t="s">
        <v>2</v>
      </c>
      <c r="B7" s="7">
        <v>157</v>
      </c>
      <c r="C7" s="1">
        <v>4.5286624203821653</v>
      </c>
      <c r="D7" s="1">
        <v>5</v>
      </c>
      <c r="E7" s="1">
        <v>2.390044816536518</v>
      </c>
      <c r="F7" s="1">
        <v>5.1171000943694835</v>
      </c>
      <c r="G7" s="1">
        <v>0.19074634213676192</v>
      </c>
      <c r="H7" s="1">
        <v>1</v>
      </c>
      <c r="I7" s="1">
        <v>7</v>
      </c>
      <c r="AA7"/>
      <c r="AB7"/>
      <c r="AC7"/>
      <c r="AD7"/>
    </row>
    <row r="8" spans="1:301" ht="12" hidden="1" customHeight="1" outlineLevel="1" x14ac:dyDescent="0.25">
      <c r="A8" s="6" t="s">
        <v>134</v>
      </c>
      <c r="B8" s="7">
        <v>157</v>
      </c>
      <c r="C8" s="1">
        <v>2.6329758607815612</v>
      </c>
      <c r="D8" s="1">
        <v>2.6810215287142909</v>
      </c>
      <c r="E8" s="1">
        <v>0.17433610707539393</v>
      </c>
      <c r="F8" s="1">
        <v>2.6387044880401183</v>
      </c>
      <c r="G8" s="1">
        <v>1.3913536054601492E-2</v>
      </c>
      <c r="H8" s="1">
        <v>2.1633230256605378</v>
      </c>
      <c r="I8" s="1">
        <v>3.039749158970765</v>
      </c>
      <c r="AA8"/>
      <c r="AB8"/>
      <c r="AC8"/>
      <c r="AD8"/>
    </row>
    <row r="9" spans="1:301" ht="12" customHeight="1" collapsed="1" x14ac:dyDescent="0.25">
      <c r="A9" s="12"/>
      <c r="AA9"/>
      <c r="AB9"/>
      <c r="AC9"/>
      <c r="AD9"/>
    </row>
    <row r="10" spans="1:301" ht="12" customHeight="1" x14ac:dyDescent="0.25">
      <c r="A10" s="2" t="s">
        <v>115</v>
      </c>
      <c r="C10" s="9" t="s">
        <v>116</v>
      </c>
      <c r="AA10"/>
      <c r="AB10"/>
      <c r="AC10"/>
      <c r="AD10"/>
    </row>
    <row r="11" spans="1:301" ht="12" hidden="1" customHeight="1" outlineLevel="1" x14ac:dyDescent="0.25">
      <c r="A11" s="1" t="s">
        <v>117</v>
      </c>
      <c r="AA11"/>
      <c r="AB11"/>
      <c r="AC11"/>
      <c r="AD11"/>
    </row>
    <row r="12" spans="1:301" ht="12" hidden="1" customHeight="1" outlineLevel="1" x14ac:dyDescent="0.25">
      <c r="AA12"/>
      <c r="AB12"/>
      <c r="AC12"/>
      <c r="AD12"/>
    </row>
    <row r="13" spans="1:301" ht="12" hidden="1" customHeight="1" outlineLevel="1" x14ac:dyDescent="0.25">
      <c r="AA13"/>
      <c r="AB13"/>
      <c r="AC13"/>
      <c r="AD13"/>
    </row>
    <row r="14" spans="1:301" ht="12" hidden="1" customHeight="1" outlineLevel="1" x14ac:dyDescent="0.25">
      <c r="AA14"/>
      <c r="AB14"/>
      <c r="AC14"/>
      <c r="AD14"/>
    </row>
    <row r="15" spans="1:301" ht="12" hidden="1" customHeight="1" outlineLevel="1" x14ac:dyDescent="0.25">
      <c r="AA15"/>
      <c r="AB15"/>
      <c r="AC15"/>
      <c r="AD15"/>
    </row>
    <row r="16" spans="1:301" ht="12" hidden="1" customHeight="1" outlineLevel="1" x14ac:dyDescent="0.25">
      <c r="AA16"/>
      <c r="AB16"/>
      <c r="AC16"/>
      <c r="AD16"/>
    </row>
    <row r="17" spans="1:30" ht="12" hidden="1" customHeight="1" outlineLevel="1" x14ac:dyDescent="0.25">
      <c r="AA17"/>
      <c r="AB17"/>
      <c r="AC17"/>
      <c r="AD17"/>
    </row>
    <row r="18" spans="1:30" ht="12" hidden="1" customHeight="1" outlineLevel="1" x14ac:dyDescent="0.25">
      <c r="AA18"/>
      <c r="AB18"/>
      <c r="AC18"/>
      <c r="AD18"/>
    </row>
    <row r="19" spans="1:30" ht="12" hidden="1" customHeight="1" outlineLevel="1" x14ac:dyDescent="0.25">
      <c r="AA19"/>
      <c r="AB19"/>
      <c r="AC19"/>
      <c r="AD19"/>
    </row>
    <row r="20" spans="1:30" ht="12" hidden="1" customHeight="1" outlineLevel="1" x14ac:dyDescent="0.25">
      <c r="AA20"/>
      <c r="AB20"/>
      <c r="AC20"/>
      <c r="AD20"/>
    </row>
    <row r="21" spans="1:30" ht="12" hidden="1" customHeight="1" outlineLevel="1" x14ac:dyDescent="0.25">
      <c r="A21" s="1" t="s">
        <v>117</v>
      </c>
      <c r="AA21"/>
      <c r="AB21"/>
      <c r="AC21"/>
      <c r="AD21"/>
    </row>
    <row r="22" spans="1:30" ht="12" hidden="1" customHeight="1" outlineLevel="1" x14ac:dyDescent="0.25">
      <c r="AA22"/>
      <c r="AB22"/>
      <c r="AC22"/>
      <c r="AD22"/>
    </row>
    <row r="23" spans="1:30" ht="12" hidden="1" customHeight="1" outlineLevel="1" x14ac:dyDescent="0.25">
      <c r="AA23"/>
      <c r="AB23"/>
      <c r="AC23"/>
      <c r="AD23"/>
    </row>
    <row r="24" spans="1:30" ht="12" hidden="1" customHeight="1" outlineLevel="1" x14ac:dyDescent="0.25">
      <c r="AA24"/>
      <c r="AB24"/>
      <c r="AC24"/>
      <c r="AD24"/>
    </row>
    <row r="25" spans="1:30" ht="12" hidden="1" customHeight="1" outlineLevel="1" x14ac:dyDescent="0.25">
      <c r="AA25"/>
      <c r="AB25"/>
      <c r="AC25"/>
      <c r="AD25"/>
    </row>
    <row r="26" spans="1:30" ht="12" hidden="1" customHeight="1" outlineLevel="1" x14ac:dyDescent="0.25">
      <c r="AA26"/>
      <c r="AB26"/>
      <c r="AC26"/>
      <c r="AD26"/>
    </row>
    <row r="27" spans="1:30" ht="12" hidden="1" customHeight="1" outlineLevel="1" x14ac:dyDescent="0.25">
      <c r="AA27"/>
      <c r="AB27"/>
      <c r="AC27"/>
      <c r="AD27"/>
    </row>
    <row r="28" spans="1:30" ht="12" hidden="1" customHeight="1" outlineLevel="1" x14ac:dyDescent="0.25">
      <c r="AA28"/>
      <c r="AB28"/>
      <c r="AC28"/>
      <c r="AD28"/>
    </row>
    <row r="29" spans="1:30" ht="12" hidden="1" customHeight="1" outlineLevel="1" x14ac:dyDescent="0.25">
      <c r="AA29"/>
      <c r="AB29"/>
      <c r="AC29"/>
      <c r="AD29"/>
    </row>
    <row r="30" spans="1:30" ht="12" hidden="1" customHeight="1" outlineLevel="1" x14ac:dyDescent="0.25">
      <c r="AA30"/>
      <c r="AB30"/>
      <c r="AC30"/>
      <c r="AD30"/>
    </row>
    <row r="31" spans="1:30" ht="12" hidden="1" customHeight="1" outlineLevel="1" x14ac:dyDescent="0.25">
      <c r="A31" s="1" t="s">
        <v>117</v>
      </c>
      <c r="AA31"/>
      <c r="AB31"/>
      <c r="AC31"/>
      <c r="AD31"/>
    </row>
    <row r="32" spans="1:30" ht="12" hidden="1" customHeight="1" outlineLevel="1" x14ac:dyDescent="0.25">
      <c r="AA32"/>
      <c r="AB32"/>
      <c r="AC32"/>
      <c r="AD32"/>
    </row>
    <row r="33" spans="1:30" ht="12" hidden="1" customHeight="1" outlineLevel="1" x14ac:dyDescent="0.25">
      <c r="AA33"/>
      <c r="AB33"/>
      <c r="AC33"/>
      <c r="AD33"/>
    </row>
    <row r="34" spans="1:30" ht="12" hidden="1" customHeight="1" outlineLevel="1" x14ac:dyDescent="0.25">
      <c r="AA34"/>
      <c r="AB34"/>
      <c r="AC34"/>
      <c r="AD34"/>
    </row>
    <row r="35" spans="1:30" ht="12" hidden="1" customHeight="1" outlineLevel="1" x14ac:dyDescent="0.25">
      <c r="AA35"/>
      <c r="AB35"/>
      <c r="AC35"/>
      <c r="AD35"/>
    </row>
    <row r="36" spans="1:30" ht="12" hidden="1" customHeight="1" outlineLevel="1" x14ac:dyDescent="0.25">
      <c r="AA36"/>
      <c r="AB36"/>
      <c r="AC36"/>
      <c r="AD36"/>
    </row>
    <row r="37" spans="1:30" ht="12" hidden="1" customHeight="1" outlineLevel="1" x14ac:dyDescent="0.25">
      <c r="AA37"/>
      <c r="AB37"/>
      <c r="AC37"/>
      <c r="AD37"/>
    </row>
    <row r="38" spans="1:30" ht="12" hidden="1" customHeight="1" outlineLevel="1" x14ac:dyDescent="0.25">
      <c r="AA38"/>
      <c r="AB38"/>
      <c r="AC38"/>
      <c r="AD38"/>
    </row>
    <row r="39" spans="1:30" ht="12" hidden="1" customHeight="1" outlineLevel="1" x14ac:dyDescent="0.25">
      <c r="AA39"/>
      <c r="AB39"/>
      <c r="AC39"/>
      <c r="AD39"/>
    </row>
    <row r="40" spans="1:30" ht="12" hidden="1" customHeight="1" outlineLevel="1" x14ac:dyDescent="0.25">
      <c r="AA40"/>
      <c r="AB40"/>
      <c r="AC40"/>
      <c r="AD40"/>
    </row>
    <row r="41" spans="1:30" ht="12" hidden="1" customHeight="1" outlineLevel="1" x14ac:dyDescent="0.25">
      <c r="A41" s="1" t="s">
        <v>117</v>
      </c>
      <c r="AA41"/>
      <c r="AB41"/>
      <c r="AC41"/>
      <c r="AD41"/>
    </row>
    <row r="42" spans="1:30" ht="12" hidden="1" customHeight="1" outlineLevel="1" x14ac:dyDescent="0.25">
      <c r="AA42"/>
      <c r="AB42"/>
      <c r="AC42"/>
      <c r="AD42"/>
    </row>
    <row r="43" spans="1:30" ht="12" hidden="1" customHeight="1" outlineLevel="1" x14ac:dyDescent="0.25">
      <c r="AA43"/>
      <c r="AB43"/>
      <c r="AC43"/>
      <c r="AD43"/>
    </row>
    <row r="44" spans="1:30" ht="12" hidden="1" customHeight="1" outlineLevel="1" x14ac:dyDescent="0.25">
      <c r="AA44"/>
      <c r="AB44"/>
      <c r="AC44"/>
      <c r="AD44"/>
    </row>
    <row r="45" spans="1:30" ht="12" hidden="1" customHeight="1" outlineLevel="1" x14ac:dyDescent="0.25">
      <c r="AA45"/>
      <c r="AB45"/>
      <c r="AC45"/>
      <c r="AD45"/>
    </row>
    <row r="46" spans="1:30" ht="12" hidden="1" customHeight="1" outlineLevel="1" x14ac:dyDescent="0.25">
      <c r="AA46"/>
      <c r="AB46"/>
      <c r="AC46"/>
      <c r="AD46"/>
    </row>
    <row r="47" spans="1:30" ht="12" hidden="1" customHeight="1" outlineLevel="1" x14ac:dyDescent="0.25">
      <c r="AA47"/>
      <c r="AB47"/>
      <c r="AC47"/>
      <c r="AD47"/>
    </row>
    <row r="48" spans="1:30" ht="12" hidden="1" customHeight="1" outlineLevel="1" x14ac:dyDescent="0.25">
      <c r="AA48"/>
      <c r="AB48"/>
      <c r="AC48"/>
      <c r="AD48"/>
    </row>
    <row r="49" spans="1:30" ht="12" hidden="1" customHeight="1" outlineLevel="1" x14ac:dyDescent="0.25">
      <c r="AA49"/>
      <c r="AB49"/>
      <c r="AC49"/>
      <c r="AD49"/>
    </row>
    <row r="50" spans="1:30" ht="12" hidden="1" customHeight="1" outlineLevel="1" x14ac:dyDescent="0.25">
      <c r="AA50"/>
      <c r="AB50"/>
      <c r="AC50"/>
      <c r="AD50"/>
    </row>
    <row r="51" spans="1:30" ht="12" hidden="1" customHeight="1" outlineLevel="1" x14ac:dyDescent="0.25">
      <c r="A51" s="1" t="s">
        <v>117</v>
      </c>
      <c r="AA51"/>
      <c r="AB51"/>
      <c r="AC51"/>
      <c r="AD51"/>
    </row>
    <row r="52" spans="1:30" ht="12" hidden="1" customHeight="1" outlineLevel="1" x14ac:dyDescent="0.25">
      <c r="AA52"/>
      <c r="AB52"/>
      <c r="AC52"/>
      <c r="AD52"/>
    </row>
    <row r="53" spans="1:30" ht="12" hidden="1" customHeight="1" outlineLevel="1" x14ac:dyDescent="0.25">
      <c r="AA53"/>
      <c r="AB53"/>
      <c r="AC53"/>
      <c r="AD53"/>
    </row>
    <row r="54" spans="1:30" ht="12" hidden="1" customHeight="1" outlineLevel="1" x14ac:dyDescent="0.25">
      <c r="AA54"/>
      <c r="AB54"/>
      <c r="AC54"/>
      <c r="AD54"/>
    </row>
    <row r="55" spans="1:30" ht="12" hidden="1" customHeight="1" outlineLevel="1" x14ac:dyDescent="0.25">
      <c r="AA55"/>
      <c r="AB55"/>
      <c r="AC55"/>
      <c r="AD55"/>
    </row>
    <row r="56" spans="1:30" ht="12" hidden="1" customHeight="1" outlineLevel="1" x14ac:dyDescent="0.25">
      <c r="AA56"/>
      <c r="AB56"/>
      <c r="AC56"/>
      <c r="AD56"/>
    </row>
    <row r="57" spans="1:30" ht="12" hidden="1" customHeight="1" outlineLevel="1" x14ac:dyDescent="0.25">
      <c r="AA57"/>
      <c r="AB57"/>
      <c r="AC57"/>
      <c r="AD57"/>
    </row>
    <row r="58" spans="1:30" ht="12" hidden="1" customHeight="1" outlineLevel="1" x14ac:dyDescent="0.25">
      <c r="AA58"/>
      <c r="AB58"/>
      <c r="AC58"/>
      <c r="AD58"/>
    </row>
    <row r="59" spans="1:30" ht="12" hidden="1" customHeight="1" outlineLevel="1" x14ac:dyDescent="0.25">
      <c r="AA59"/>
      <c r="AB59"/>
      <c r="AC59"/>
      <c r="AD59"/>
    </row>
    <row r="60" spans="1:30" ht="12" hidden="1" customHeight="1" outlineLevel="1" x14ac:dyDescent="0.25">
      <c r="AA60"/>
      <c r="AB60"/>
      <c r="AC60"/>
      <c r="AD60"/>
    </row>
    <row r="61" spans="1:30" ht="12" hidden="1" customHeight="1" outlineLevel="1" x14ac:dyDescent="0.25">
      <c r="A61" s="1" t="s">
        <v>117</v>
      </c>
      <c r="AA61"/>
      <c r="AB61"/>
      <c r="AC61"/>
      <c r="AD61"/>
    </row>
    <row r="62" spans="1:30" ht="12" hidden="1" customHeight="1" outlineLevel="1" x14ac:dyDescent="0.25">
      <c r="AA62"/>
      <c r="AB62"/>
      <c r="AC62"/>
      <c r="AD62"/>
    </row>
    <row r="63" spans="1:30" ht="12" hidden="1" customHeight="1" outlineLevel="1" x14ac:dyDescent="0.25">
      <c r="AA63"/>
      <c r="AB63"/>
      <c r="AC63"/>
      <c r="AD63"/>
    </row>
    <row r="64" spans="1:30" ht="12" hidden="1" customHeight="1" outlineLevel="1" x14ac:dyDescent="0.25">
      <c r="AA64"/>
      <c r="AB64"/>
      <c r="AC64"/>
      <c r="AD64"/>
    </row>
    <row r="65" spans="1:30" ht="12" hidden="1" customHeight="1" outlineLevel="1" x14ac:dyDescent="0.25">
      <c r="AA65"/>
      <c r="AB65"/>
      <c r="AC65"/>
      <c r="AD65"/>
    </row>
    <row r="66" spans="1:30" ht="12" hidden="1" customHeight="1" outlineLevel="1" x14ac:dyDescent="0.25">
      <c r="AA66"/>
      <c r="AB66"/>
      <c r="AC66"/>
      <c r="AD66"/>
    </row>
    <row r="67" spans="1:30" ht="12" hidden="1" customHeight="1" outlineLevel="1" x14ac:dyDescent="0.25">
      <c r="AA67"/>
      <c r="AB67"/>
      <c r="AC67"/>
      <c r="AD67"/>
    </row>
    <row r="68" spans="1:30" ht="12" hidden="1" customHeight="1" outlineLevel="1" x14ac:dyDescent="0.25">
      <c r="AA68"/>
      <c r="AB68"/>
      <c r="AC68"/>
      <c r="AD68"/>
    </row>
    <row r="69" spans="1:30" ht="12" hidden="1" customHeight="1" outlineLevel="1" x14ac:dyDescent="0.25">
      <c r="AA69"/>
      <c r="AB69"/>
      <c r="AC69"/>
      <c r="AD69"/>
    </row>
    <row r="70" spans="1:30" ht="12" hidden="1" customHeight="1" outlineLevel="1" x14ac:dyDescent="0.25">
      <c r="AA70"/>
      <c r="AB70"/>
      <c r="AC70"/>
      <c r="AD70"/>
    </row>
    <row r="71" spans="1:30" ht="12" customHeight="1" collapsed="1" x14ac:dyDescent="0.25">
      <c r="A71" s="15"/>
      <c r="AA71"/>
      <c r="AB71"/>
      <c r="AC71"/>
      <c r="AD71"/>
    </row>
    <row r="72" spans="1:30" ht="12" customHeight="1" x14ac:dyDescent="0.25">
      <c r="A72" s="2" t="s">
        <v>118</v>
      </c>
      <c r="C72" s="9" t="s">
        <v>116</v>
      </c>
      <c r="AA72"/>
      <c r="AB72"/>
      <c r="AC72"/>
      <c r="AD72"/>
    </row>
    <row r="73" spans="1:30" ht="12" hidden="1" customHeight="1" outlineLevel="1" x14ac:dyDescent="0.25">
      <c r="AA73"/>
      <c r="AB73"/>
      <c r="AC73"/>
      <c r="AD73"/>
    </row>
    <row r="74" spans="1:30" ht="12" hidden="1" customHeight="1" outlineLevel="1" x14ac:dyDescent="0.25">
      <c r="A74" s="1" t="s">
        <v>117</v>
      </c>
      <c r="AA74"/>
      <c r="AB74"/>
      <c r="AC74"/>
      <c r="AD74"/>
    </row>
    <row r="75" spans="1:30" ht="12" hidden="1" customHeight="1" outlineLevel="1" x14ac:dyDescent="0.25">
      <c r="AA75"/>
      <c r="AB75"/>
      <c r="AC75"/>
      <c r="AD75"/>
    </row>
    <row r="76" spans="1:30" ht="12" hidden="1" customHeight="1" outlineLevel="1" x14ac:dyDescent="0.25">
      <c r="AA76"/>
      <c r="AB76"/>
      <c r="AC76"/>
      <c r="AD76"/>
    </row>
    <row r="77" spans="1:30" ht="12" hidden="1" customHeight="1" outlineLevel="1" x14ac:dyDescent="0.25">
      <c r="AA77"/>
      <c r="AB77"/>
      <c r="AC77"/>
      <c r="AD77"/>
    </row>
    <row r="78" spans="1:30" ht="12" hidden="1" customHeight="1" outlineLevel="1" x14ac:dyDescent="0.25">
      <c r="AA78"/>
      <c r="AB78"/>
      <c r="AC78"/>
      <c r="AD78"/>
    </row>
    <row r="79" spans="1:30" ht="12" hidden="1" customHeight="1" outlineLevel="1" x14ac:dyDescent="0.25">
      <c r="AA79"/>
      <c r="AB79"/>
      <c r="AC79"/>
      <c r="AD79"/>
    </row>
    <row r="80" spans="1:30" ht="12" hidden="1" customHeight="1" outlineLevel="1" x14ac:dyDescent="0.25">
      <c r="AA80"/>
      <c r="AB80"/>
      <c r="AC80"/>
      <c r="AD80"/>
    </row>
    <row r="81" spans="1:30" ht="12" hidden="1" customHeight="1" outlineLevel="1" x14ac:dyDescent="0.25">
      <c r="AA81"/>
      <c r="AB81"/>
      <c r="AC81"/>
      <c r="AD81"/>
    </row>
    <row r="82" spans="1:30" ht="12" hidden="1" customHeight="1" outlineLevel="1" x14ac:dyDescent="0.25">
      <c r="AA82"/>
      <c r="AB82"/>
      <c r="AC82"/>
      <c r="AD82"/>
    </row>
    <row r="83" spans="1:30" ht="12" hidden="1" customHeight="1" outlineLevel="1" x14ac:dyDescent="0.25">
      <c r="AA83"/>
      <c r="AB83"/>
      <c r="AC83"/>
      <c r="AD83"/>
    </row>
    <row r="84" spans="1:30" ht="12" hidden="1" customHeight="1" outlineLevel="1" x14ac:dyDescent="0.25">
      <c r="AA84"/>
      <c r="AB84"/>
      <c r="AC84"/>
      <c r="AD84"/>
    </row>
    <row r="85" spans="1:30" ht="12" hidden="1" customHeight="1" outlineLevel="1" x14ac:dyDescent="0.25">
      <c r="A85" s="1" t="s">
        <v>117</v>
      </c>
      <c r="AA85"/>
      <c r="AB85"/>
      <c r="AC85"/>
      <c r="AD85"/>
    </row>
    <row r="86" spans="1:30" ht="12" hidden="1" customHeight="1" outlineLevel="1" x14ac:dyDescent="0.25">
      <c r="AA86"/>
      <c r="AB86"/>
      <c r="AC86"/>
      <c r="AD86"/>
    </row>
    <row r="87" spans="1:30" ht="12" hidden="1" customHeight="1" outlineLevel="1" x14ac:dyDescent="0.25">
      <c r="AA87"/>
      <c r="AB87"/>
      <c r="AC87"/>
      <c r="AD87"/>
    </row>
    <row r="88" spans="1:30" ht="12" hidden="1" customHeight="1" outlineLevel="1" x14ac:dyDescent="0.25">
      <c r="AA88"/>
      <c r="AB88"/>
      <c r="AC88"/>
      <c r="AD88"/>
    </row>
    <row r="89" spans="1:30" ht="12" hidden="1" customHeight="1" outlineLevel="1" x14ac:dyDescent="0.25">
      <c r="AA89"/>
      <c r="AB89"/>
      <c r="AC89"/>
      <c r="AD89"/>
    </row>
    <row r="90" spans="1:30" ht="12" hidden="1" customHeight="1" outlineLevel="1" x14ac:dyDescent="0.25">
      <c r="AA90"/>
      <c r="AB90"/>
      <c r="AC90"/>
      <c r="AD90"/>
    </row>
    <row r="91" spans="1:30" ht="12" hidden="1" customHeight="1" outlineLevel="1" x14ac:dyDescent="0.25">
      <c r="AA91"/>
      <c r="AB91"/>
      <c r="AC91"/>
      <c r="AD91"/>
    </row>
    <row r="92" spans="1:30" ht="12" hidden="1" customHeight="1" outlineLevel="1" x14ac:dyDescent="0.25">
      <c r="AA92"/>
      <c r="AB92"/>
      <c r="AC92"/>
      <c r="AD92"/>
    </row>
    <row r="93" spans="1:30" ht="12" hidden="1" customHeight="1" outlineLevel="1" x14ac:dyDescent="0.25">
      <c r="AA93"/>
      <c r="AB93"/>
      <c r="AC93"/>
      <c r="AD93"/>
    </row>
    <row r="94" spans="1:30" ht="12" hidden="1" customHeight="1" outlineLevel="1" x14ac:dyDescent="0.25">
      <c r="AA94"/>
      <c r="AB94"/>
      <c r="AC94"/>
      <c r="AD94"/>
    </row>
    <row r="95" spans="1:30" ht="12" hidden="1" customHeight="1" outlineLevel="1" x14ac:dyDescent="0.25">
      <c r="AA95"/>
      <c r="AB95"/>
      <c r="AC95"/>
      <c r="AD95"/>
    </row>
    <row r="96" spans="1:30" ht="12" hidden="1" customHeight="1" outlineLevel="1" x14ac:dyDescent="0.25">
      <c r="A96" s="1" t="s">
        <v>117</v>
      </c>
      <c r="AA96"/>
      <c r="AB96"/>
      <c r="AC96"/>
      <c r="AD96"/>
    </row>
    <row r="97" spans="1:30" ht="12" hidden="1" customHeight="1" outlineLevel="1" x14ac:dyDescent="0.25">
      <c r="AA97"/>
      <c r="AB97"/>
      <c r="AC97"/>
      <c r="AD97"/>
    </row>
    <row r="98" spans="1:30" ht="12" hidden="1" customHeight="1" outlineLevel="1" x14ac:dyDescent="0.25">
      <c r="AA98"/>
      <c r="AB98"/>
      <c r="AC98"/>
      <c r="AD98"/>
    </row>
    <row r="99" spans="1:30" ht="12" hidden="1" customHeight="1" outlineLevel="1" x14ac:dyDescent="0.25">
      <c r="AA99"/>
      <c r="AB99"/>
      <c r="AC99"/>
      <c r="AD99"/>
    </row>
    <row r="100" spans="1:30" ht="12" hidden="1" customHeight="1" outlineLevel="1" x14ac:dyDescent="0.25">
      <c r="AA100"/>
      <c r="AB100"/>
      <c r="AC100"/>
      <c r="AD100"/>
    </row>
    <row r="101" spans="1:30" ht="12" hidden="1" customHeight="1" outlineLevel="1" x14ac:dyDescent="0.25">
      <c r="AA101"/>
      <c r="AB101"/>
      <c r="AC101"/>
      <c r="AD101"/>
    </row>
    <row r="102" spans="1:30" ht="12" hidden="1" customHeight="1" outlineLevel="1" x14ac:dyDescent="0.25">
      <c r="AA102"/>
      <c r="AB102"/>
      <c r="AC102"/>
      <c r="AD102"/>
    </row>
    <row r="103" spans="1:30" ht="12" hidden="1" customHeight="1" outlineLevel="1" x14ac:dyDescent="0.25">
      <c r="AA103"/>
      <c r="AB103"/>
      <c r="AC103"/>
      <c r="AD103"/>
    </row>
    <row r="104" spans="1:30" ht="12" hidden="1" customHeight="1" outlineLevel="1" x14ac:dyDescent="0.25">
      <c r="AA104"/>
      <c r="AB104"/>
      <c r="AC104"/>
      <c r="AD104"/>
    </row>
    <row r="105" spans="1:30" ht="12" hidden="1" customHeight="1" outlineLevel="1" x14ac:dyDescent="0.25">
      <c r="AA105"/>
      <c r="AB105"/>
      <c r="AC105"/>
      <c r="AD105"/>
    </row>
    <row r="106" spans="1:30" ht="12" hidden="1" customHeight="1" outlineLevel="1" x14ac:dyDescent="0.25">
      <c r="AA106"/>
      <c r="AB106"/>
      <c r="AC106"/>
      <c r="AD106"/>
    </row>
    <row r="107" spans="1:30" ht="12" customHeight="1" collapsed="1" x14ac:dyDescent="0.25">
      <c r="A107" s="15"/>
      <c r="AA107"/>
      <c r="AB107"/>
      <c r="AC107"/>
      <c r="AD107"/>
    </row>
    <row r="108" spans="1:30" ht="12" customHeight="1" x14ac:dyDescent="0.25">
      <c r="A108" s="2" t="s">
        <v>120</v>
      </c>
      <c r="AA108"/>
      <c r="AB108"/>
      <c r="AC108"/>
      <c r="AD108"/>
    </row>
    <row r="109" spans="1:30" ht="12" hidden="1" customHeight="1" outlineLevel="1" thickBot="1" x14ac:dyDescent="0.3">
      <c r="A109" s="4" t="s">
        <v>106</v>
      </c>
      <c r="B109" s="5" t="s">
        <v>135</v>
      </c>
      <c r="AA109"/>
      <c r="AB109"/>
      <c r="AC109"/>
      <c r="AD109"/>
    </row>
    <row r="110" spans="1:30" ht="12" hidden="1" customHeight="1" outlineLevel="1" thickBot="1" x14ac:dyDescent="0.3">
      <c r="A110" s="3" t="s">
        <v>133</v>
      </c>
      <c r="B110" s="10">
        <v>1</v>
      </c>
      <c r="C110" s="11" t="s">
        <v>136</v>
      </c>
      <c r="AA110"/>
      <c r="AB110"/>
      <c r="AC110"/>
      <c r="AD110"/>
    </row>
    <row r="111" spans="1:30" ht="12" hidden="1" customHeight="1" outlineLevel="1" thickBot="1" x14ac:dyDescent="0.3">
      <c r="A111" s="3" t="s">
        <v>131</v>
      </c>
      <c r="B111" s="1">
        <v>0.39638963916767217</v>
      </c>
      <c r="C111" s="10">
        <v>1</v>
      </c>
      <c r="D111" s="11" t="s">
        <v>137</v>
      </c>
      <c r="AA111"/>
      <c r="AB111"/>
      <c r="AC111"/>
      <c r="AD111"/>
    </row>
    <row r="112" spans="1:30" ht="12" hidden="1" customHeight="1" outlineLevel="1" thickBot="1" x14ac:dyDescent="0.3">
      <c r="A112" s="3" t="s">
        <v>132</v>
      </c>
      <c r="B112" s="1">
        <v>0.97267630650356751</v>
      </c>
      <c r="C112" s="1">
        <v>0.2196574244237022</v>
      </c>
      <c r="D112" s="10">
        <v>1</v>
      </c>
      <c r="E112" s="11" t="s">
        <v>124</v>
      </c>
      <c r="AA112"/>
      <c r="AB112"/>
      <c r="AC112"/>
      <c r="AD112"/>
    </row>
    <row r="113" spans="1:30" ht="12" hidden="1" customHeight="1" outlineLevel="1" thickBot="1" x14ac:dyDescent="0.3">
      <c r="A113" s="3" t="s">
        <v>100</v>
      </c>
      <c r="B113" s="1">
        <v>-3.2137754567477195E-2</v>
      </c>
      <c r="C113" s="1">
        <v>-0.47004026977736485</v>
      </c>
      <c r="D113" s="1">
        <v>-2.9154283545627147E-2</v>
      </c>
      <c r="E113" s="10">
        <v>1</v>
      </c>
      <c r="F113" s="11" t="s">
        <v>125</v>
      </c>
      <c r="AA113"/>
      <c r="AB113"/>
      <c r="AC113"/>
      <c r="AD113"/>
    </row>
    <row r="114" spans="1:30" ht="12" hidden="1" customHeight="1" outlineLevel="1" thickBot="1" x14ac:dyDescent="0.3">
      <c r="A114" s="3" t="s">
        <v>2</v>
      </c>
      <c r="B114" s="1">
        <v>-0.20270135538132161</v>
      </c>
      <c r="C114" s="1">
        <v>-0.59853861074748971</v>
      </c>
      <c r="D114" s="1">
        <v>-0.17699224445542761</v>
      </c>
      <c r="E114" s="1">
        <v>0.96004633488329061</v>
      </c>
      <c r="F114" s="10">
        <v>1</v>
      </c>
      <c r="G114" s="11" t="s">
        <v>138</v>
      </c>
      <c r="AA114"/>
      <c r="AB114"/>
      <c r="AC114"/>
      <c r="AD114"/>
    </row>
    <row r="115" spans="1:30" ht="12" hidden="1" customHeight="1" outlineLevel="1" x14ac:dyDescent="0.25">
      <c r="A115" s="3" t="s">
        <v>134</v>
      </c>
      <c r="B115" s="1">
        <v>0.36646843691304809</v>
      </c>
      <c r="C115" s="1">
        <v>0.61062661411591579</v>
      </c>
      <c r="D115" s="1">
        <v>0.16972418947907897</v>
      </c>
      <c r="E115" s="1">
        <v>0.19569342376114943</v>
      </c>
      <c r="F115" s="1">
        <v>4.5130297005721541E-2</v>
      </c>
      <c r="G115" s="10">
        <v>1</v>
      </c>
      <c r="AA115"/>
      <c r="AB115"/>
      <c r="AC115"/>
      <c r="AD115"/>
    </row>
    <row r="116" spans="1:30" ht="12" customHeight="1" collapsed="1" x14ac:dyDescent="0.25">
      <c r="A116" s="12"/>
      <c r="AA116"/>
      <c r="AB116"/>
      <c r="AC116"/>
      <c r="AD116"/>
    </row>
    <row r="117" spans="1:30" ht="12" customHeight="1" x14ac:dyDescent="0.25">
      <c r="A117" s="2" t="s">
        <v>119</v>
      </c>
      <c r="C117" s="9" t="s">
        <v>116</v>
      </c>
      <c r="AA117"/>
      <c r="AB117"/>
      <c r="AC117"/>
      <c r="AD117"/>
    </row>
    <row r="118" spans="1:30" ht="12" customHeight="1" outlineLevel="1" x14ac:dyDescent="0.25">
      <c r="A118" s="1" t="s">
        <v>117</v>
      </c>
      <c r="AA118"/>
      <c r="AB118"/>
      <c r="AC118"/>
      <c r="AD118"/>
    </row>
    <row r="119" spans="1:30" ht="12" customHeight="1" outlineLevel="1" x14ac:dyDescent="0.25">
      <c r="AA119"/>
      <c r="AB119"/>
      <c r="AC119"/>
      <c r="AD119"/>
    </row>
    <row r="120" spans="1:30" ht="12" customHeight="1" outlineLevel="1" x14ac:dyDescent="0.25">
      <c r="AA120"/>
      <c r="AB120"/>
      <c r="AC120"/>
      <c r="AD120"/>
    </row>
    <row r="121" spans="1:30" ht="12" customHeight="1" outlineLevel="1" x14ac:dyDescent="0.25">
      <c r="AA121"/>
      <c r="AB121"/>
      <c r="AC121"/>
      <c r="AD121"/>
    </row>
    <row r="122" spans="1:30" ht="12" customHeight="1" outlineLevel="1" x14ac:dyDescent="0.25">
      <c r="AA122"/>
      <c r="AB122"/>
      <c r="AC122"/>
      <c r="AD122"/>
    </row>
    <row r="123" spans="1:30" ht="12" customHeight="1" outlineLevel="1" x14ac:dyDescent="0.25">
      <c r="AA123"/>
      <c r="AB123"/>
      <c r="AC123"/>
      <c r="AD123"/>
    </row>
    <row r="124" spans="1:30" ht="12" customHeight="1" outlineLevel="1" x14ac:dyDescent="0.25">
      <c r="AA124"/>
      <c r="AB124"/>
      <c r="AC124"/>
      <c r="AD124"/>
    </row>
    <row r="125" spans="1:30" ht="12" customHeight="1" outlineLevel="1" x14ac:dyDescent="0.25">
      <c r="AA125"/>
      <c r="AB125"/>
      <c r="AC125"/>
      <c r="AD125"/>
    </row>
    <row r="126" spans="1:30" ht="12" customHeight="1" outlineLevel="1" x14ac:dyDescent="0.25">
      <c r="AA126"/>
      <c r="AB126"/>
      <c r="AC126"/>
      <c r="AD126"/>
    </row>
    <row r="127" spans="1:30" ht="12" customHeight="1" outlineLevel="1" x14ac:dyDescent="0.25">
      <c r="AA127"/>
      <c r="AB127"/>
      <c r="AC127"/>
      <c r="AD127"/>
    </row>
    <row r="128" spans="1:30" ht="12" customHeight="1" outlineLevel="1" x14ac:dyDescent="0.25">
      <c r="AA128"/>
      <c r="AB128"/>
      <c r="AC128"/>
      <c r="AD128"/>
    </row>
    <row r="129" spans="1:30" ht="12" customHeight="1" outlineLevel="1" x14ac:dyDescent="0.25">
      <c r="AA129"/>
      <c r="AB129"/>
      <c r="AC129"/>
      <c r="AD129"/>
    </row>
    <row r="130" spans="1:30" ht="12" customHeight="1" outlineLevel="1" x14ac:dyDescent="0.25">
      <c r="AA130"/>
      <c r="AB130"/>
      <c r="AC130"/>
      <c r="AD130"/>
    </row>
    <row r="131" spans="1:30" ht="12" customHeight="1" outlineLevel="1" x14ac:dyDescent="0.25">
      <c r="AA131"/>
      <c r="AB131"/>
      <c r="AC131"/>
      <c r="AD131"/>
    </row>
    <row r="132" spans="1:30" ht="12" customHeight="1" outlineLevel="1" x14ac:dyDescent="0.25">
      <c r="AA132"/>
      <c r="AB132"/>
      <c r="AC132"/>
      <c r="AD132"/>
    </row>
    <row r="133" spans="1:30" ht="12" customHeight="1" outlineLevel="1" x14ac:dyDescent="0.25">
      <c r="AA133"/>
      <c r="AB133"/>
      <c r="AC133"/>
      <c r="AD133"/>
    </row>
    <row r="134" spans="1:30" ht="12" customHeight="1" outlineLevel="1" x14ac:dyDescent="0.25">
      <c r="A134" s="1" t="s">
        <v>117</v>
      </c>
      <c r="AA134"/>
      <c r="AB134"/>
      <c r="AC134"/>
      <c r="AD134"/>
    </row>
    <row r="135" spans="1:30" ht="12" customHeight="1" outlineLevel="1" x14ac:dyDescent="0.25">
      <c r="AA135"/>
      <c r="AB135"/>
      <c r="AC135"/>
      <c r="AD135"/>
    </row>
    <row r="136" spans="1:30" ht="12" customHeight="1" outlineLevel="1" x14ac:dyDescent="0.25">
      <c r="AA136"/>
      <c r="AB136"/>
      <c r="AC136"/>
      <c r="AD136"/>
    </row>
    <row r="137" spans="1:30" ht="12" customHeight="1" outlineLevel="1" x14ac:dyDescent="0.25">
      <c r="AA137"/>
      <c r="AB137"/>
      <c r="AC137"/>
      <c r="AD137"/>
    </row>
    <row r="138" spans="1:30" ht="12" customHeight="1" outlineLevel="1" x14ac:dyDescent="0.25">
      <c r="AA138"/>
      <c r="AB138"/>
      <c r="AC138"/>
      <c r="AD138"/>
    </row>
    <row r="139" spans="1:30" ht="12" customHeight="1" outlineLevel="1" x14ac:dyDescent="0.25">
      <c r="AA139"/>
      <c r="AB139"/>
      <c r="AC139"/>
      <c r="AD139"/>
    </row>
    <row r="140" spans="1:30" ht="12" customHeight="1" outlineLevel="1" x14ac:dyDescent="0.25">
      <c r="AA140"/>
      <c r="AB140"/>
      <c r="AC140"/>
      <c r="AD140"/>
    </row>
    <row r="141" spans="1:30" ht="12" customHeight="1" outlineLevel="1" x14ac:dyDescent="0.25">
      <c r="AA141"/>
      <c r="AB141"/>
      <c r="AC141"/>
      <c r="AD141"/>
    </row>
    <row r="142" spans="1:30" ht="12" customHeight="1" outlineLevel="1" x14ac:dyDescent="0.25">
      <c r="AA142"/>
      <c r="AB142"/>
      <c r="AC142"/>
      <c r="AD142"/>
    </row>
    <row r="143" spans="1:30" ht="12" customHeight="1" outlineLevel="1" x14ac:dyDescent="0.25">
      <c r="AA143"/>
      <c r="AB143"/>
      <c r="AC143"/>
      <c r="AD143"/>
    </row>
    <row r="144" spans="1:30" ht="12" customHeight="1" outlineLevel="1" x14ac:dyDescent="0.25">
      <c r="AA144"/>
      <c r="AB144"/>
      <c r="AC144"/>
      <c r="AD144"/>
    </row>
    <row r="145" spans="1:30" ht="12" customHeight="1" outlineLevel="1" x14ac:dyDescent="0.25">
      <c r="AA145"/>
      <c r="AB145"/>
      <c r="AC145"/>
      <c r="AD145"/>
    </row>
    <row r="146" spans="1:30" ht="12" customHeight="1" outlineLevel="1" x14ac:dyDescent="0.25">
      <c r="AA146"/>
      <c r="AB146"/>
      <c r="AC146"/>
      <c r="AD146"/>
    </row>
    <row r="147" spans="1:30" ht="12" customHeight="1" outlineLevel="1" x14ac:dyDescent="0.25">
      <c r="AA147"/>
      <c r="AB147"/>
      <c r="AC147"/>
      <c r="AD147"/>
    </row>
    <row r="148" spans="1:30" ht="12" customHeight="1" outlineLevel="1" x14ac:dyDescent="0.25">
      <c r="AA148"/>
      <c r="AB148"/>
      <c r="AC148"/>
      <c r="AD148"/>
    </row>
    <row r="149" spans="1:30" ht="12" customHeight="1" outlineLevel="1" x14ac:dyDescent="0.25">
      <c r="AA149"/>
      <c r="AB149"/>
      <c r="AC149"/>
      <c r="AD149"/>
    </row>
    <row r="150" spans="1:30" ht="12" customHeight="1" outlineLevel="1" x14ac:dyDescent="0.25">
      <c r="AA150"/>
      <c r="AB150"/>
      <c r="AC150"/>
      <c r="AD150"/>
    </row>
    <row r="151" spans="1:30" ht="12" customHeight="1" x14ac:dyDescent="0.25">
      <c r="A151" s="15"/>
      <c r="AA151"/>
      <c r="AB151"/>
      <c r="AC151"/>
      <c r="AD151"/>
    </row>
    <row r="152" spans="1:30" ht="12" customHeight="1" x14ac:dyDescent="0.25">
      <c r="A152" s="9" t="s">
        <v>127</v>
      </c>
      <c r="AA152"/>
      <c r="AB152"/>
      <c r="AC152"/>
      <c r="AD152"/>
    </row>
    <row r="153" spans="1:30" ht="12" customHeight="1" x14ac:dyDescent="0.25">
      <c r="AA153"/>
      <c r="AB153"/>
      <c r="AC153"/>
      <c r="AD153"/>
    </row>
    <row r="154" spans="1:30" ht="12" customHeight="1" x14ac:dyDescent="0.25">
      <c r="AA154"/>
      <c r="AB154"/>
      <c r="AC154"/>
      <c r="AD154"/>
    </row>
    <row r="155" spans="1:30" ht="12" customHeight="1" x14ac:dyDescent="0.25">
      <c r="AA155"/>
      <c r="AB155"/>
      <c r="AC155"/>
      <c r="AD155"/>
    </row>
    <row r="156" spans="1:30" ht="12" customHeight="1" x14ac:dyDescent="0.25">
      <c r="AA156"/>
      <c r="AB156"/>
      <c r="AC156"/>
      <c r="AD156"/>
    </row>
    <row r="157" spans="1:30" ht="12" customHeight="1" x14ac:dyDescent="0.25">
      <c r="AA157"/>
      <c r="AB157"/>
      <c r="AC157"/>
      <c r="AD15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62"/>
  <sheetViews>
    <sheetView showGridLines="0" showRowColHeaders="0" zoomScaleNormal="100" workbookViewId="0">
      <selection activeCell="B1" sqref="B1"/>
    </sheetView>
  </sheetViews>
  <sheetFormatPr defaultRowHeight="11.25" outlineLevelRow="1" x14ac:dyDescent="0.2"/>
  <cols>
    <col min="1" max="1" width="15.7109375" style="16" customWidth="1"/>
    <col min="2" max="10" width="10.7109375" style="16" customWidth="1"/>
    <col min="11" max="77" width="9.140625" style="16"/>
    <col min="78" max="78" width="9.140625" style="16" customWidth="1"/>
    <col min="79" max="16384" width="9.140625" style="16"/>
  </cols>
  <sheetData>
    <row r="1" spans="1:78" x14ac:dyDescent="0.2">
      <c r="A1" s="17" t="s">
        <v>141</v>
      </c>
      <c r="B1" s="16" t="s">
        <v>142</v>
      </c>
      <c r="M1" s="18" t="s">
        <v>211</v>
      </c>
      <c r="N1" s="18" t="s">
        <v>213</v>
      </c>
      <c r="O1" s="18" t="s">
        <v>218</v>
      </c>
      <c r="Q1" s="18" t="s">
        <v>162</v>
      </c>
      <c r="R1" s="18" t="s">
        <v>116</v>
      </c>
      <c r="U1" s="18" t="s">
        <v>219</v>
      </c>
      <c r="Z1" s="49" t="s">
        <v>143</v>
      </c>
      <c r="BZ1" s="19" t="s">
        <v>143</v>
      </c>
    </row>
    <row r="2" spans="1:78" ht="11.25" customHeight="1" x14ac:dyDescent="0.2">
      <c r="A2" s="17" t="s">
        <v>144</v>
      </c>
      <c r="C2" s="16" t="s">
        <v>133</v>
      </c>
      <c r="Q2" s="18" t="s">
        <v>206</v>
      </c>
      <c r="R2" s="18" t="s">
        <v>215</v>
      </c>
      <c r="S2" s="18" t="s">
        <v>253</v>
      </c>
      <c r="T2" s="18" t="s">
        <v>254</v>
      </c>
    </row>
    <row r="3" spans="1:78" ht="11.25" hidden="1" customHeight="1" outlineLevel="1" x14ac:dyDescent="0.2">
      <c r="A3" s="17" t="s">
        <v>145</v>
      </c>
      <c r="AA3" s="35" t="s">
        <v>188</v>
      </c>
    </row>
    <row r="4" spans="1:78" hidden="1" outlineLevel="1" x14ac:dyDescent="0.2">
      <c r="A4" s="16" t="s">
        <v>132</v>
      </c>
    </row>
    <row r="5" spans="1:78" hidden="1" outlineLevel="1" x14ac:dyDescent="0.2">
      <c r="A5" s="17" t="s">
        <v>146</v>
      </c>
    </row>
    <row r="6" spans="1:78" hidden="1" outlineLevel="1" x14ac:dyDescent="0.2">
      <c r="A6" s="16" t="s">
        <v>147</v>
      </c>
    </row>
    <row r="7" spans="1:78" collapsed="1" x14ac:dyDescent="0.2">
      <c r="A7" s="47"/>
      <c r="J7" s="18" t="s">
        <v>216</v>
      </c>
      <c r="K7" s="18" t="s">
        <v>217</v>
      </c>
    </row>
    <row r="8" spans="1:78" hidden="1" x14ac:dyDescent="0.2">
      <c r="A8" s="20" t="s">
        <v>148</v>
      </c>
    </row>
    <row r="9" spans="1:78" ht="12" outlineLevel="1" thickBot="1" x14ac:dyDescent="0.25">
      <c r="A9" s="21"/>
      <c r="B9" s="25" t="s">
        <v>149</v>
      </c>
      <c r="C9" s="25" t="s">
        <v>150</v>
      </c>
      <c r="D9" s="25" t="s">
        <v>151</v>
      </c>
      <c r="E9" s="25" t="s">
        <v>152</v>
      </c>
      <c r="F9" s="25" t="s">
        <v>107</v>
      </c>
      <c r="G9" s="25" t="s">
        <v>153</v>
      </c>
      <c r="H9" s="25" t="s">
        <v>155</v>
      </c>
      <c r="I9" s="25" t="s">
        <v>154</v>
      </c>
    </row>
    <row r="10" spans="1:78" outlineLevel="1" x14ac:dyDescent="0.2">
      <c r="B10" s="6">
        <v>0.94609919723342151</v>
      </c>
      <c r="C10" s="6">
        <v>0.94575145011879846</v>
      </c>
      <c r="D10" s="6">
        <v>0.30977081343196533</v>
      </c>
      <c r="E10" s="6">
        <v>1.3299840400129104</v>
      </c>
      <c r="F10" s="26">
        <v>157</v>
      </c>
      <c r="G10" s="26">
        <v>2</v>
      </c>
      <c r="H10" s="27">
        <v>1.9753871310551163</v>
      </c>
      <c r="I10" s="28">
        <v>0.95</v>
      </c>
    </row>
    <row r="11" spans="1:78" x14ac:dyDescent="0.2">
      <c r="A11" s="47"/>
    </row>
    <row r="12" spans="1:78" hidden="1" x14ac:dyDescent="0.2">
      <c r="A12" s="20" t="s">
        <v>156</v>
      </c>
    </row>
    <row r="13" spans="1:78" ht="12" outlineLevel="1" thickBot="1" x14ac:dyDescent="0.25">
      <c r="A13" s="29" t="s">
        <v>157</v>
      </c>
      <c r="B13" s="22" t="s">
        <v>158</v>
      </c>
      <c r="C13" s="22" t="s">
        <v>159</v>
      </c>
      <c r="D13" s="22" t="s">
        <v>160</v>
      </c>
      <c r="E13" s="22" t="s">
        <v>161</v>
      </c>
      <c r="F13" s="22" t="s">
        <v>220</v>
      </c>
      <c r="G13" s="22" t="s">
        <v>221</v>
      </c>
      <c r="H13" s="25" t="s">
        <v>164</v>
      </c>
      <c r="I13" s="25" t="s">
        <v>163</v>
      </c>
    </row>
    <row r="14" spans="1:78" outlineLevel="1" x14ac:dyDescent="0.2">
      <c r="A14" s="30" t="s">
        <v>165</v>
      </c>
      <c r="B14" s="3">
        <v>-5.2692117861770909</v>
      </c>
      <c r="C14" s="3">
        <v>0.20617620579283552</v>
      </c>
      <c r="D14" s="3">
        <v>-25.556837492060357</v>
      </c>
      <c r="E14" s="3">
        <v>1.8692034814397463E-57</v>
      </c>
      <c r="F14" s="3">
        <v>-5.6764896098300293</v>
      </c>
      <c r="G14" s="3">
        <v>-4.8619339625241524</v>
      </c>
      <c r="H14" s="6">
        <v>0</v>
      </c>
      <c r="I14" s="6">
        <v>0</v>
      </c>
    </row>
    <row r="15" spans="1:78" outlineLevel="1" x14ac:dyDescent="0.2">
      <c r="A15" s="30" t="s">
        <v>132</v>
      </c>
      <c r="B15" s="3">
        <v>3.1724188928938113</v>
      </c>
      <c r="C15" s="3">
        <v>6.0821056269431573E-2</v>
      </c>
      <c r="D15" s="3">
        <v>52.159878296757839</v>
      </c>
      <c r="E15" s="3">
        <v>3.2853264934250767E-100</v>
      </c>
      <c r="F15" s="3">
        <v>3.052273761041997</v>
      </c>
      <c r="G15" s="3">
        <v>3.2925640247456256</v>
      </c>
      <c r="H15" s="6">
        <v>1</v>
      </c>
      <c r="I15" s="6">
        <v>0.97267630650360215</v>
      </c>
    </row>
    <row r="16" spans="1:78" x14ac:dyDescent="0.2">
      <c r="A16" s="47"/>
    </row>
    <row r="17" spans="1:7" hidden="1" x14ac:dyDescent="0.2">
      <c r="A17" s="20" t="s">
        <v>166</v>
      </c>
    </row>
    <row r="18" spans="1:7" ht="12" hidden="1" outlineLevel="1" thickBot="1" x14ac:dyDescent="0.25">
      <c r="A18" s="29" t="s">
        <v>167</v>
      </c>
      <c r="B18" s="22" t="s">
        <v>171</v>
      </c>
      <c r="C18" s="22" t="s">
        <v>172</v>
      </c>
      <c r="D18" s="22" t="s">
        <v>173</v>
      </c>
      <c r="E18" s="22" t="s">
        <v>174</v>
      </c>
      <c r="F18" s="22" t="s">
        <v>161</v>
      </c>
    </row>
    <row r="19" spans="1:7" hidden="1" outlineLevel="1" x14ac:dyDescent="0.2">
      <c r="A19" s="16" t="s">
        <v>168</v>
      </c>
      <c r="B19" s="24">
        <v>1</v>
      </c>
      <c r="C19" s="23">
        <v>261.06829397107708</v>
      </c>
      <c r="D19" s="23">
        <v>261.06829397107708</v>
      </c>
      <c r="E19" s="23">
        <v>2720.6529039324191</v>
      </c>
      <c r="F19" s="23">
        <v>3.2853264934401156E-100</v>
      </c>
    </row>
    <row r="20" spans="1:7" hidden="1" outlineLevel="1" x14ac:dyDescent="0.2">
      <c r="A20" s="16" t="s">
        <v>169</v>
      </c>
      <c r="B20" s="24">
        <v>155</v>
      </c>
      <c r="C20" s="23">
        <v>14.873483312416729</v>
      </c>
      <c r="D20" s="23">
        <v>9.5957956854301474E-2</v>
      </c>
    </row>
    <row r="21" spans="1:7" hidden="1" outlineLevel="1" x14ac:dyDescent="0.2">
      <c r="A21" s="16" t="s">
        <v>170</v>
      </c>
      <c r="B21" s="24">
        <v>156</v>
      </c>
      <c r="C21" s="23">
        <v>275.94177728349382</v>
      </c>
    </row>
    <row r="22" spans="1:7" collapsed="1" x14ac:dyDescent="0.2">
      <c r="A22" s="47"/>
    </row>
    <row r="23" spans="1:7" hidden="1" x14ac:dyDescent="0.2">
      <c r="A23" s="20" t="s">
        <v>175</v>
      </c>
    </row>
    <row r="24" spans="1:7" outlineLevel="1" x14ac:dyDescent="0.2"/>
    <row r="25" spans="1:7" outlineLevel="1" x14ac:dyDescent="0.2">
      <c r="B25" s="32" t="s">
        <v>132</v>
      </c>
      <c r="C25" s="32" t="s">
        <v>176</v>
      </c>
      <c r="D25" s="32" t="s">
        <v>177</v>
      </c>
      <c r="E25" s="32" t="s">
        <v>178</v>
      </c>
      <c r="F25" s="32" t="s">
        <v>222</v>
      </c>
      <c r="G25" s="32" t="s">
        <v>223</v>
      </c>
    </row>
    <row r="26" spans="1:7" outlineLevel="1" x14ac:dyDescent="0.2">
      <c r="B26" s="32">
        <v>2.1747517214841601</v>
      </c>
      <c r="C26" s="32">
        <v>7.6521582561096993E-2</v>
      </c>
      <c r="D26" s="32">
        <v>0.31908229260169901</v>
      </c>
      <c r="E26" s="32">
        <v>1.6300116624125964</v>
      </c>
      <c r="F26" s="32">
        <v>0.9997006078596371</v>
      </c>
      <c r="G26" s="32">
        <v>2.2603227169655558</v>
      </c>
    </row>
    <row r="27" spans="1:7" outlineLevel="1" x14ac:dyDescent="0.2">
      <c r="B27" s="32">
        <v>2.6859407174071475</v>
      </c>
      <c r="C27" s="32">
        <v>4.8157108880369552E-2</v>
      </c>
      <c r="D27" s="32">
        <v>0.3134917287425894</v>
      </c>
      <c r="E27" s="32">
        <v>3.2517172909180978</v>
      </c>
      <c r="F27" s="32">
        <v>2.6324497642677653</v>
      </c>
      <c r="G27" s="32">
        <v>3.8709848175684303</v>
      </c>
    </row>
    <row r="28" spans="1:7" outlineLevel="1" x14ac:dyDescent="0.2">
      <c r="B28" s="32">
        <v>3.1971297133301348</v>
      </c>
      <c r="C28" s="32">
        <v>2.6757597737299257E-2</v>
      </c>
      <c r="D28" s="32">
        <v>0.31092430894185902</v>
      </c>
      <c r="E28" s="32">
        <v>4.8734229194236001</v>
      </c>
      <c r="F28" s="32">
        <v>4.2592270408076462</v>
      </c>
      <c r="G28" s="32">
        <v>5.4876187980395539</v>
      </c>
    </row>
    <row r="29" spans="1:7" outlineLevel="1" x14ac:dyDescent="0.2">
      <c r="B29" s="32">
        <v>3.7083187092531222</v>
      </c>
      <c r="C29" s="32">
        <v>3.2344061286746981E-2</v>
      </c>
      <c r="D29" s="32">
        <v>0.31145480435341227</v>
      </c>
      <c r="E29" s="32">
        <v>6.4951285479291023</v>
      </c>
      <c r="F29" s="32">
        <v>5.8798847355040831</v>
      </c>
      <c r="G29" s="32">
        <v>7.1103723603541216</v>
      </c>
    </row>
    <row r="30" spans="1:7" outlineLevel="1" x14ac:dyDescent="0.2">
      <c r="B30" s="32">
        <v>4.2195077051761096</v>
      </c>
      <c r="C30" s="32">
        <v>5.752925279599011E-2</v>
      </c>
      <c r="D30" s="32">
        <v>0.31506756700994537</v>
      </c>
      <c r="E30" s="32">
        <v>8.1168341764346046</v>
      </c>
      <c r="F30" s="32">
        <v>7.4944537591503133</v>
      </c>
      <c r="G30" s="32">
        <v>8.7392145937188968</v>
      </c>
    </row>
    <row r="31" spans="1:7" outlineLevel="1" x14ac:dyDescent="0.2"/>
    <row r="32" spans="1:7" outlineLevel="1" x14ac:dyDescent="0.2"/>
    <row r="33" spans="1:9" outlineLevel="1" x14ac:dyDescent="0.2"/>
    <row r="34" spans="1:9" outlineLevel="1" x14ac:dyDescent="0.2"/>
    <row r="35" spans="1:9" outlineLevel="1" x14ac:dyDescent="0.2"/>
    <row r="36" spans="1:9" outlineLevel="1" x14ac:dyDescent="0.2"/>
    <row r="37" spans="1:9" outlineLevel="1" x14ac:dyDescent="0.2"/>
    <row r="38" spans="1:9" outlineLevel="1" x14ac:dyDescent="0.2"/>
    <row r="39" spans="1:9" outlineLevel="1" x14ac:dyDescent="0.2"/>
    <row r="40" spans="1:9" outlineLevel="1" x14ac:dyDescent="0.2"/>
    <row r="41" spans="1:9" outlineLevel="1" x14ac:dyDescent="0.2"/>
    <row r="42" spans="1:9" outlineLevel="1" x14ac:dyDescent="0.2"/>
    <row r="43" spans="1:9" outlineLevel="1" x14ac:dyDescent="0.2"/>
    <row r="44" spans="1:9" x14ac:dyDescent="0.2">
      <c r="A44" s="48"/>
    </row>
    <row r="45" spans="1:9" hidden="1" x14ac:dyDescent="0.2">
      <c r="A45" s="20" t="s">
        <v>179</v>
      </c>
    </row>
    <row r="46" spans="1:9" ht="12" outlineLevel="1" thickBot="1" x14ac:dyDescent="0.25">
      <c r="A46" s="21"/>
      <c r="B46" s="22" t="s">
        <v>182</v>
      </c>
      <c r="C46" s="22" t="s">
        <v>183</v>
      </c>
      <c r="D46" s="22" t="s">
        <v>184</v>
      </c>
      <c r="E46" s="22" t="s">
        <v>113</v>
      </c>
      <c r="F46" s="22" t="s">
        <v>114</v>
      </c>
      <c r="G46" s="25" t="s">
        <v>180</v>
      </c>
      <c r="H46" s="25" t="s">
        <v>186</v>
      </c>
      <c r="I46" s="33"/>
    </row>
    <row r="47" spans="1:9" outlineLevel="1" x14ac:dyDescent="0.2">
      <c r="A47" s="16" t="s">
        <v>181</v>
      </c>
      <c r="B47" s="3">
        <v>5.4761573902530018E-15</v>
      </c>
      <c r="C47" s="3">
        <v>0.307791426942775</v>
      </c>
      <c r="D47" s="3">
        <v>0.23537927456510394</v>
      </c>
      <c r="E47" s="3">
        <v>-0.79725134059453229</v>
      </c>
      <c r="F47" s="3">
        <v>0.52165087529409604</v>
      </c>
      <c r="G47" s="28">
        <v>5.2976864023417593E-2</v>
      </c>
      <c r="H47" s="27" t="s">
        <v>185</v>
      </c>
      <c r="I47" s="27"/>
    </row>
    <row r="48" spans="1:9" outlineLevel="1" x14ac:dyDescent="0.2"/>
    <row r="49" spans="1:3" x14ac:dyDescent="0.2">
      <c r="A49" s="47"/>
    </row>
    <row r="50" spans="1:3" hidden="1" x14ac:dyDescent="0.2">
      <c r="A50" s="20" t="s">
        <v>187</v>
      </c>
    </row>
    <row r="51" spans="1:3" outlineLevel="1" x14ac:dyDescent="0.2"/>
    <row r="52" spans="1:3" outlineLevel="1" x14ac:dyDescent="0.2"/>
    <row r="53" spans="1:3" outlineLevel="1" x14ac:dyDescent="0.2">
      <c r="C53" s="34" t="b">
        <v>0</v>
      </c>
    </row>
    <row r="54" spans="1:3" outlineLevel="1" x14ac:dyDescent="0.2"/>
    <row r="55" spans="1:3" outlineLevel="1" x14ac:dyDescent="0.2"/>
    <row r="56" spans="1:3" outlineLevel="1" x14ac:dyDescent="0.2"/>
    <row r="57" spans="1:3" outlineLevel="1" x14ac:dyDescent="0.2"/>
    <row r="58" spans="1:3" outlineLevel="1" x14ac:dyDescent="0.2"/>
    <row r="59" spans="1:3" outlineLevel="1" x14ac:dyDescent="0.2"/>
    <row r="60" spans="1:3" outlineLevel="1" x14ac:dyDescent="0.2"/>
    <row r="61" spans="1:3" outlineLevel="1" x14ac:dyDescent="0.2"/>
    <row r="62" spans="1:3" outlineLevel="1" x14ac:dyDescent="0.2"/>
    <row r="63" spans="1:3" outlineLevel="1" x14ac:dyDescent="0.2"/>
    <row r="64" spans="1:3" outlineLevel="1" x14ac:dyDescent="0.2"/>
    <row r="65" spans="1:1" outlineLevel="1" x14ac:dyDescent="0.2"/>
    <row r="66" spans="1:1" outlineLevel="1" x14ac:dyDescent="0.2"/>
    <row r="67" spans="1:1" outlineLevel="1" x14ac:dyDescent="0.2"/>
    <row r="68" spans="1:1" outlineLevel="1" x14ac:dyDescent="0.2"/>
    <row r="69" spans="1:1" outlineLevel="1" x14ac:dyDescent="0.2"/>
    <row r="70" spans="1:1" outlineLevel="1" x14ac:dyDescent="0.2"/>
    <row r="71" spans="1:1" x14ac:dyDescent="0.2">
      <c r="A71" s="48"/>
    </row>
    <row r="72" spans="1:1" hidden="1" x14ac:dyDescent="0.2">
      <c r="A72" s="20" t="s">
        <v>189</v>
      </c>
    </row>
    <row r="73" spans="1:1" outlineLevel="1" x14ac:dyDescent="0.2"/>
    <row r="74" spans="1:1" outlineLevel="1" x14ac:dyDescent="0.2"/>
    <row r="75" spans="1:1" outlineLevel="1" x14ac:dyDescent="0.2"/>
    <row r="76" spans="1:1" outlineLevel="1" x14ac:dyDescent="0.2"/>
    <row r="77" spans="1:1" outlineLevel="1" x14ac:dyDescent="0.2"/>
    <row r="78" spans="1:1" outlineLevel="1" x14ac:dyDescent="0.2"/>
    <row r="79" spans="1:1" outlineLevel="1" x14ac:dyDescent="0.2"/>
    <row r="80" spans="1:1" outlineLevel="1" x14ac:dyDescent="0.2"/>
    <row r="81" spans="1:1" outlineLevel="1" x14ac:dyDescent="0.2"/>
    <row r="82" spans="1:1" outlineLevel="1" x14ac:dyDescent="0.2"/>
    <row r="83" spans="1:1" outlineLevel="1" x14ac:dyDescent="0.2"/>
    <row r="84" spans="1:1" outlineLevel="1" x14ac:dyDescent="0.2"/>
    <row r="85" spans="1:1" outlineLevel="1" x14ac:dyDescent="0.2"/>
    <row r="86" spans="1:1" outlineLevel="1" x14ac:dyDescent="0.2"/>
    <row r="87" spans="1:1" outlineLevel="1" x14ac:dyDescent="0.2"/>
    <row r="88" spans="1:1" outlineLevel="1" x14ac:dyDescent="0.2"/>
    <row r="89" spans="1:1" outlineLevel="1" x14ac:dyDescent="0.2"/>
    <row r="90" spans="1:1" outlineLevel="1" x14ac:dyDescent="0.2"/>
    <row r="91" spans="1:1" outlineLevel="1" x14ac:dyDescent="0.2"/>
    <row r="92" spans="1:1" outlineLevel="1" x14ac:dyDescent="0.2"/>
    <row r="93" spans="1:1" x14ac:dyDescent="0.2">
      <c r="A93" s="48"/>
    </row>
    <row r="94" spans="1:1" hidden="1" x14ac:dyDescent="0.2">
      <c r="A94" s="20" t="s">
        <v>190</v>
      </c>
    </row>
    <row r="95" spans="1:1" outlineLevel="1" x14ac:dyDescent="0.2"/>
    <row r="96" spans="1:1" outlineLevel="1" x14ac:dyDescent="0.2"/>
    <row r="97" outlineLevel="1" x14ac:dyDescent="0.2"/>
    <row r="98" outlineLevel="1" x14ac:dyDescent="0.2"/>
    <row r="99" outlineLevel="1" x14ac:dyDescent="0.2"/>
    <row r="100" outlineLevel="1" x14ac:dyDescent="0.2"/>
    <row r="101" outlineLevel="1" x14ac:dyDescent="0.2"/>
    <row r="102" outlineLevel="1" x14ac:dyDescent="0.2"/>
    <row r="103" outlineLevel="1" x14ac:dyDescent="0.2"/>
    <row r="104" outlineLevel="1" x14ac:dyDescent="0.2"/>
    <row r="105" outlineLevel="1" x14ac:dyDescent="0.2"/>
    <row r="106" outlineLevel="1" x14ac:dyDescent="0.2"/>
    <row r="107" outlineLevel="1" x14ac:dyDescent="0.2"/>
    <row r="108" outlineLevel="1" x14ac:dyDescent="0.2"/>
    <row r="109" outlineLevel="1" x14ac:dyDescent="0.2"/>
    <row r="110" outlineLevel="1" x14ac:dyDescent="0.2"/>
    <row r="111" outlineLevel="1" x14ac:dyDescent="0.2"/>
    <row r="112" outlineLevel="1" x14ac:dyDescent="0.2"/>
    <row r="113" spans="1:1" outlineLevel="1" x14ac:dyDescent="0.2"/>
    <row r="114" spans="1:1" outlineLevel="1" x14ac:dyDescent="0.2"/>
    <row r="115" spans="1:1" x14ac:dyDescent="0.2">
      <c r="A115" s="48"/>
    </row>
    <row r="116" spans="1:1" hidden="1" x14ac:dyDescent="0.2">
      <c r="A116" s="20" t="s">
        <v>191</v>
      </c>
    </row>
    <row r="117" spans="1:1" outlineLevel="1" x14ac:dyDescent="0.2"/>
    <row r="118" spans="1:1" outlineLevel="1" x14ac:dyDescent="0.2"/>
    <row r="119" spans="1:1" outlineLevel="1" x14ac:dyDescent="0.2"/>
    <row r="120" spans="1:1" outlineLevel="1" x14ac:dyDescent="0.2"/>
    <row r="121" spans="1:1" outlineLevel="1" x14ac:dyDescent="0.2"/>
    <row r="122" spans="1:1" outlineLevel="1" x14ac:dyDescent="0.2"/>
    <row r="123" spans="1:1" outlineLevel="1" x14ac:dyDescent="0.2"/>
    <row r="124" spans="1:1" outlineLevel="1" x14ac:dyDescent="0.2"/>
    <row r="125" spans="1:1" outlineLevel="1" x14ac:dyDescent="0.2"/>
    <row r="126" spans="1:1" outlineLevel="1" x14ac:dyDescent="0.2"/>
    <row r="127" spans="1:1" outlineLevel="1" x14ac:dyDescent="0.2"/>
    <row r="128" spans="1:1" outlineLevel="1" x14ac:dyDescent="0.2"/>
    <row r="129" spans="1:1" outlineLevel="1" x14ac:dyDescent="0.2"/>
    <row r="130" spans="1:1" outlineLevel="1" x14ac:dyDescent="0.2"/>
    <row r="131" spans="1:1" outlineLevel="1" x14ac:dyDescent="0.2"/>
    <row r="132" spans="1:1" outlineLevel="1" x14ac:dyDescent="0.2"/>
    <row r="133" spans="1:1" outlineLevel="1" x14ac:dyDescent="0.2"/>
    <row r="134" spans="1:1" outlineLevel="1" x14ac:dyDescent="0.2"/>
    <row r="135" spans="1:1" outlineLevel="1" x14ac:dyDescent="0.2"/>
    <row r="136" spans="1:1" outlineLevel="1" x14ac:dyDescent="0.2"/>
    <row r="137" spans="1:1" x14ac:dyDescent="0.2">
      <c r="A137" s="48"/>
    </row>
    <row r="138" spans="1:1" hidden="1" x14ac:dyDescent="0.2">
      <c r="A138" s="20" t="s">
        <v>192</v>
      </c>
    </row>
    <row r="139" spans="1:1" outlineLevel="1" x14ac:dyDescent="0.2"/>
    <row r="140" spans="1:1" outlineLevel="1" x14ac:dyDescent="0.2"/>
    <row r="141" spans="1:1" outlineLevel="1" x14ac:dyDescent="0.2"/>
    <row r="142" spans="1:1" outlineLevel="1" x14ac:dyDescent="0.2"/>
    <row r="143" spans="1:1" outlineLevel="1" x14ac:dyDescent="0.2"/>
    <row r="144" spans="1:1" outlineLevel="1" x14ac:dyDescent="0.2"/>
    <row r="145" spans="1:1" outlineLevel="1" x14ac:dyDescent="0.2"/>
    <row r="146" spans="1:1" outlineLevel="1" x14ac:dyDescent="0.2"/>
    <row r="147" spans="1:1" outlineLevel="1" x14ac:dyDescent="0.2"/>
    <row r="148" spans="1:1" outlineLevel="1" x14ac:dyDescent="0.2"/>
    <row r="149" spans="1:1" outlineLevel="1" x14ac:dyDescent="0.2"/>
    <row r="150" spans="1:1" outlineLevel="1" x14ac:dyDescent="0.2"/>
    <row r="151" spans="1:1" outlineLevel="1" x14ac:dyDescent="0.2"/>
    <row r="152" spans="1:1" outlineLevel="1" x14ac:dyDescent="0.2"/>
    <row r="153" spans="1:1" outlineLevel="1" x14ac:dyDescent="0.2"/>
    <row r="154" spans="1:1" outlineLevel="1" x14ac:dyDescent="0.2"/>
    <row r="155" spans="1:1" outlineLevel="1" x14ac:dyDescent="0.2"/>
    <row r="156" spans="1:1" outlineLevel="1" x14ac:dyDescent="0.2"/>
    <row r="157" spans="1:1" outlineLevel="1" x14ac:dyDescent="0.2"/>
    <row r="158" spans="1:1" outlineLevel="1" x14ac:dyDescent="0.2"/>
    <row r="159" spans="1:1" x14ac:dyDescent="0.2">
      <c r="A159" s="48"/>
    </row>
    <row r="162" spans="1:1" x14ac:dyDescent="0.2">
      <c r="A162" s="18" t="s">
        <v>127</v>
      </c>
    </row>
  </sheetData>
  <dataValidations count="1">
    <dataValidation type="decimal" allowBlank="1" showInputMessage="1" showErrorMessage="1" error="Please enter a confidence level between 0 and 1." sqref="I10">
      <formula1>0</formula1>
      <formula2>1</formula2>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46"/>
  <sheetViews>
    <sheetView showGridLines="0" showRowColHeaders="0" zoomScaleNormal="100" workbookViewId="0">
      <selection activeCell="B1" sqref="B1"/>
    </sheetView>
  </sheetViews>
  <sheetFormatPr defaultRowHeight="11.25" outlineLevelRow="1" x14ac:dyDescent="0.2"/>
  <cols>
    <col min="1" max="1" width="15.7109375" style="16" customWidth="1"/>
    <col min="2" max="10" width="10.7109375" style="16" customWidth="1"/>
    <col min="11" max="77" width="9.140625" style="16"/>
    <col min="78" max="78" width="9.140625" style="16" customWidth="1"/>
    <col min="79" max="16384" width="9.140625" style="16"/>
  </cols>
  <sheetData>
    <row r="1" spans="1:78" x14ac:dyDescent="0.2">
      <c r="A1" s="17" t="s">
        <v>141</v>
      </c>
      <c r="B1" s="16" t="s">
        <v>231</v>
      </c>
      <c r="M1" s="18" t="s">
        <v>210</v>
      </c>
      <c r="N1" s="18" t="s">
        <v>212</v>
      </c>
      <c r="O1" s="18" t="s">
        <v>218</v>
      </c>
      <c r="Q1" s="18" t="s">
        <v>162</v>
      </c>
      <c r="R1" s="18" t="s">
        <v>116</v>
      </c>
      <c r="U1" s="18" t="s">
        <v>219</v>
      </c>
      <c r="Z1" s="49" t="s">
        <v>232</v>
      </c>
      <c r="BZ1" s="19" t="s">
        <v>232</v>
      </c>
    </row>
    <row r="2" spans="1:78" ht="11.25" customHeight="1" x14ac:dyDescent="0.2">
      <c r="A2" s="17" t="s">
        <v>144</v>
      </c>
      <c r="C2" s="16" t="s">
        <v>133</v>
      </c>
      <c r="Q2" s="18" t="s">
        <v>241</v>
      </c>
      <c r="R2" s="18" t="s">
        <v>251</v>
      </c>
      <c r="S2" s="18" t="s">
        <v>272</v>
      </c>
      <c r="T2" s="18" t="s">
        <v>273</v>
      </c>
    </row>
    <row r="3" spans="1:78" ht="11.25" hidden="1" customHeight="1" outlineLevel="1" x14ac:dyDescent="0.2">
      <c r="A3" s="17" t="s">
        <v>145</v>
      </c>
      <c r="AA3" s="35" t="s">
        <v>240</v>
      </c>
    </row>
    <row r="4" spans="1:78" hidden="1" outlineLevel="1" x14ac:dyDescent="0.2">
      <c r="A4" s="16" t="s">
        <v>233</v>
      </c>
    </row>
    <row r="5" spans="1:78" hidden="1" outlineLevel="1" x14ac:dyDescent="0.2">
      <c r="A5" s="17" t="s">
        <v>146</v>
      </c>
    </row>
    <row r="6" spans="1:78" hidden="1" outlineLevel="1" x14ac:dyDescent="0.2">
      <c r="A6" s="16" t="s">
        <v>234</v>
      </c>
    </row>
    <row r="7" spans="1:78" collapsed="1" x14ac:dyDescent="0.2">
      <c r="A7" s="47"/>
      <c r="J7" s="18" t="s">
        <v>216</v>
      </c>
      <c r="K7" s="18" t="s">
        <v>252</v>
      </c>
    </row>
    <row r="8" spans="1:78" hidden="1" x14ac:dyDescent="0.2">
      <c r="A8" s="20" t="s">
        <v>235</v>
      </c>
    </row>
    <row r="9" spans="1:78" ht="12" outlineLevel="1" thickBot="1" x14ac:dyDescent="0.25">
      <c r="A9" s="21"/>
      <c r="B9" s="25" t="s">
        <v>149</v>
      </c>
      <c r="C9" s="25" t="s">
        <v>150</v>
      </c>
      <c r="D9" s="25" t="s">
        <v>151</v>
      </c>
      <c r="E9" s="25" t="s">
        <v>152</v>
      </c>
      <c r="F9" s="25" t="s">
        <v>107</v>
      </c>
      <c r="G9" s="25" t="s">
        <v>153</v>
      </c>
      <c r="H9" s="25" t="s">
        <v>155</v>
      </c>
      <c r="I9" s="25" t="s">
        <v>154</v>
      </c>
    </row>
    <row r="10" spans="1:78" outlineLevel="1" x14ac:dyDescent="0.2">
      <c r="B10" s="6">
        <v>0.99429576581998758</v>
      </c>
      <c r="C10" s="6">
        <v>0.99402778166387962</v>
      </c>
      <c r="D10" s="6">
        <v>0.10278133816175633</v>
      </c>
      <c r="E10" s="6">
        <v>1.3299840400129104</v>
      </c>
      <c r="F10" s="26">
        <v>157</v>
      </c>
      <c r="G10" s="26">
        <v>2</v>
      </c>
      <c r="H10" s="27">
        <v>1.976013177689196</v>
      </c>
      <c r="I10" s="28">
        <v>0.95</v>
      </c>
    </row>
    <row r="11" spans="1:78" x14ac:dyDescent="0.2">
      <c r="A11" s="47"/>
    </row>
    <row r="12" spans="1:78" hidden="1" x14ac:dyDescent="0.2">
      <c r="A12" s="20" t="s">
        <v>236</v>
      </c>
    </row>
    <row r="13" spans="1:78" ht="12" outlineLevel="1" thickBot="1" x14ac:dyDescent="0.25">
      <c r="A13" s="29" t="s">
        <v>157</v>
      </c>
      <c r="B13" s="22" t="s">
        <v>158</v>
      </c>
      <c r="C13" s="22" t="s">
        <v>159</v>
      </c>
      <c r="D13" s="22" t="s">
        <v>160</v>
      </c>
      <c r="E13" s="22" t="s">
        <v>161</v>
      </c>
      <c r="F13" s="22" t="s">
        <v>220</v>
      </c>
      <c r="G13" s="22" t="s">
        <v>221</v>
      </c>
      <c r="H13" s="25" t="s">
        <v>164</v>
      </c>
      <c r="I13" s="25" t="s">
        <v>163</v>
      </c>
    </row>
    <row r="14" spans="1:78" outlineLevel="1" x14ac:dyDescent="0.2">
      <c r="A14" s="30" t="s">
        <v>165</v>
      </c>
      <c r="B14" s="3">
        <v>-5.0542734982286932</v>
      </c>
      <c r="C14" s="3">
        <v>0.11713069241919784</v>
      </c>
      <c r="D14" s="3">
        <v>-43.150718175045064</v>
      </c>
      <c r="E14" s="3">
        <v>4.2612025930613164E-86</v>
      </c>
      <c r="F14" s="3">
        <v>-5.2857252899608884</v>
      </c>
      <c r="G14" s="3">
        <v>-4.822821706496498</v>
      </c>
      <c r="H14" s="6">
        <v>0</v>
      </c>
      <c r="I14" s="6">
        <v>0</v>
      </c>
    </row>
    <row r="15" spans="1:78" ht="12.75" outlineLevel="1" x14ac:dyDescent="0.25">
      <c r="A15" s="30" t="s">
        <v>132</v>
      </c>
      <c r="B15" s="3">
        <v>3.155315257653406</v>
      </c>
      <c r="C15" s="3">
        <v>3.4908744702572457E-2</v>
      </c>
      <c r="D15" s="67">
        <v>90.387531391837413</v>
      </c>
      <c r="E15" s="3">
        <v>4.7417087990416363E-132</v>
      </c>
      <c r="F15" s="3">
        <v>3.0863351181045351</v>
      </c>
      <c r="G15" s="3">
        <v>3.224295397202277</v>
      </c>
      <c r="H15" s="6">
        <v>2.9923542406515646</v>
      </c>
      <c r="I15" s="75">
        <v>0.96743226360917622</v>
      </c>
    </row>
    <row r="16" spans="1:78" outlineLevel="1" x14ac:dyDescent="0.2">
      <c r="A16" s="30" t="s">
        <v>224</v>
      </c>
      <c r="B16" s="3">
        <v>-5.5125465831210044E-2</v>
      </c>
      <c r="C16" s="3">
        <v>2.4821795555783698E-2</v>
      </c>
      <c r="D16" s="92">
        <v>-2.2208492414387533</v>
      </c>
      <c r="E16" s="3">
        <v>2.7870081796496186E-2</v>
      </c>
      <c r="F16" s="3">
        <v>-0.10417366094334575</v>
      </c>
      <c r="G16" s="51">
        <v>-6.0772707190743375E-3</v>
      </c>
      <c r="H16" s="6">
        <v>1.5535392465852838</v>
      </c>
      <c r="I16" s="83">
        <v>-1.71271748685537E-2</v>
      </c>
    </row>
    <row r="17" spans="1:9" outlineLevel="1" x14ac:dyDescent="0.2">
      <c r="A17" s="30" t="s">
        <v>225</v>
      </c>
      <c r="B17" s="3">
        <v>7.1133276550055025E-2</v>
      </c>
      <c r="C17" s="3">
        <v>4.4652307953686417E-2</v>
      </c>
      <c r="D17" s="93">
        <v>1.5930481493551194</v>
      </c>
      <c r="E17" s="3">
        <v>0.11326858179140811</v>
      </c>
      <c r="F17" s="3">
        <v>-1.7100272380665429E-2</v>
      </c>
      <c r="G17" s="3">
        <v>0.15936682548077546</v>
      </c>
      <c r="H17" s="6">
        <v>1.089150342690222</v>
      </c>
      <c r="I17" s="94">
        <v>1.0286754085375206E-2</v>
      </c>
    </row>
    <row r="18" spans="1:9" outlineLevel="1" x14ac:dyDescent="0.2">
      <c r="A18" s="30" t="s">
        <v>226</v>
      </c>
      <c r="B18" s="3">
        <v>-0.12229974721218635</v>
      </c>
      <c r="C18" s="3">
        <v>2.7623398941215703E-2</v>
      </c>
      <c r="D18" s="80">
        <v>-4.4273967686759965</v>
      </c>
      <c r="E18" s="3">
        <v>1.8339498719878981E-5</v>
      </c>
      <c r="F18" s="3">
        <v>-0.17688394753259437</v>
      </c>
      <c r="G18" s="3">
        <v>-6.7715546891778333E-2</v>
      </c>
      <c r="H18" s="6">
        <v>1.2063094521751305</v>
      </c>
      <c r="I18" s="95">
        <v>-3.0087309135275807E-2</v>
      </c>
    </row>
    <row r="19" spans="1:9" outlineLevel="1" x14ac:dyDescent="0.2">
      <c r="A19" s="30" t="s">
        <v>227</v>
      </c>
      <c r="B19" s="3">
        <v>0.14948566006624039</v>
      </c>
      <c r="C19" s="3">
        <v>3.4756431613909823E-2</v>
      </c>
      <c r="D19" s="96">
        <v>4.3009495832827369</v>
      </c>
      <c r="E19" s="3">
        <v>3.0618303967897196E-5</v>
      </c>
      <c r="F19" s="3">
        <v>8.0806493187701209E-2</v>
      </c>
      <c r="G19" s="3">
        <v>0.21816482694477957</v>
      </c>
      <c r="H19" s="6">
        <v>1.1697356246723978</v>
      </c>
      <c r="I19" s="97">
        <v>2.8781521531315645E-2</v>
      </c>
    </row>
    <row r="20" spans="1:9" ht="12.75" outlineLevel="1" x14ac:dyDescent="0.25">
      <c r="A20" s="30" t="s">
        <v>228</v>
      </c>
      <c r="B20" s="3">
        <v>-0.67147186508129897</v>
      </c>
      <c r="C20" s="3">
        <v>4.0810900632926021E-2</v>
      </c>
      <c r="D20" s="98">
        <v>-16.453247898664578</v>
      </c>
      <c r="E20" s="3">
        <v>2.5175238799737204E-35</v>
      </c>
      <c r="F20" s="3">
        <v>-0.75211474252532518</v>
      </c>
      <c r="G20" s="3">
        <v>-0.59082898763727276</v>
      </c>
      <c r="H20" s="6">
        <v>2.0104267006670455</v>
      </c>
      <c r="I20" s="99">
        <v>-0.14434485283504025</v>
      </c>
    </row>
    <row r="21" spans="1:9" ht="12.75" outlineLevel="1" x14ac:dyDescent="0.25">
      <c r="A21" s="30" t="s">
        <v>229</v>
      </c>
      <c r="B21" s="3">
        <v>-0.77534190924596502</v>
      </c>
      <c r="C21" s="3">
        <v>3.4024960509619721E-2</v>
      </c>
      <c r="D21" s="98">
        <v>-22.787444794440134</v>
      </c>
      <c r="E21" s="3">
        <v>2.0518528803025284E-50</v>
      </c>
      <c r="F21" s="3">
        <v>-0.84257567958332813</v>
      </c>
      <c r="G21" s="3">
        <v>-0.70810813890860191</v>
      </c>
      <c r="H21" s="6">
        <v>1.6612845606536637</v>
      </c>
      <c r="I21" s="100">
        <v>-0.18172855907852903</v>
      </c>
    </row>
    <row r="22" spans="1:9" x14ac:dyDescent="0.2">
      <c r="A22" s="47"/>
    </row>
    <row r="23" spans="1:9" hidden="1" x14ac:dyDescent="0.2">
      <c r="A23" s="20" t="s">
        <v>237</v>
      </c>
    </row>
    <row r="24" spans="1:9" ht="12" hidden="1" outlineLevel="1" thickBot="1" x14ac:dyDescent="0.25">
      <c r="A24" s="29" t="s">
        <v>167</v>
      </c>
      <c r="B24" s="22" t="s">
        <v>171</v>
      </c>
      <c r="C24" s="22" t="s">
        <v>172</v>
      </c>
      <c r="D24" s="22" t="s">
        <v>173</v>
      </c>
      <c r="E24" s="22" t="s">
        <v>174</v>
      </c>
      <c r="F24" s="22" t="s">
        <v>161</v>
      </c>
    </row>
    <row r="25" spans="1:9" hidden="1" outlineLevel="1" x14ac:dyDescent="0.2">
      <c r="A25" s="16" t="s">
        <v>168</v>
      </c>
      <c r="B25" s="24">
        <v>7</v>
      </c>
      <c r="C25" s="23">
        <v>274.36774076581992</v>
      </c>
      <c r="D25" s="23">
        <v>39.195391537974274</v>
      </c>
      <c r="E25" s="23">
        <v>3710.2781756224676</v>
      </c>
      <c r="F25" s="23">
        <v>1.0340852882195723E-163</v>
      </c>
    </row>
    <row r="26" spans="1:9" hidden="1" outlineLevel="1" x14ac:dyDescent="0.2">
      <c r="A26" s="16" t="s">
        <v>169</v>
      </c>
      <c r="B26" s="24">
        <v>149</v>
      </c>
      <c r="C26" s="23">
        <v>1.5740365176738749</v>
      </c>
      <c r="D26" s="23">
        <v>1.0564003474321309E-2</v>
      </c>
    </row>
    <row r="27" spans="1:9" hidden="1" outlineLevel="1" x14ac:dyDescent="0.2">
      <c r="A27" s="16" t="s">
        <v>170</v>
      </c>
      <c r="B27" s="24">
        <v>156</v>
      </c>
      <c r="C27" s="23">
        <v>275.94177728349382</v>
      </c>
    </row>
    <row r="28" spans="1:9" collapsed="1" x14ac:dyDescent="0.2">
      <c r="A28" s="47"/>
    </row>
    <row r="29" spans="1:9" hidden="1" x14ac:dyDescent="0.2">
      <c r="A29" s="20" t="s">
        <v>238</v>
      </c>
    </row>
    <row r="30" spans="1:9" ht="12" outlineLevel="1" thickBot="1" x14ac:dyDescent="0.25">
      <c r="A30" s="21"/>
      <c r="B30" s="22" t="s">
        <v>182</v>
      </c>
      <c r="C30" s="22" t="s">
        <v>183</v>
      </c>
      <c r="D30" s="22" t="s">
        <v>184</v>
      </c>
      <c r="E30" s="22" t="s">
        <v>113</v>
      </c>
      <c r="F30" s="22" t="s">
        <v>114</v>
      </c>
      <c r="G30" s="25" t="s">
        <v>180</v>
      </c>
      <c r="H30" s="25" t="s">
        <v>186</v>
      </c>
      <c r="I30" s="33"/>
    </row>
    <row r="31" spans="1:9" outlineLevel="1" x14ac:dyDescent="0.2">
      <c r="A31" s="16" t="s">
        <v>181</v>
      </c>
      <c r="B31" s="3">
        <v>4.6784939687388766E-15</v>
      </c>
      <c r="C31" s="3">
        <v>0.1001284689968605</v>
      </c>
      <c r="D31" s="3">
        <v>7.8810906205962178E-2</v>
      </c>
      <c r="E31" s="3">
        <v>-0.21687911069773858</v>
      </c>
      <c r="F31" s="3">
        <v>0.36861052914217751</v>
      </c>
      <c r="G31" s="28">
        <v>1.6120680789359385E-2</v>
      </c>
      <c r="H31" s="27" t="s">
        <v>239</v>
      </c>
      <c r="I31" s="27"/>
    </row>
    <row r="32" spans="1:9" outlineLevel="1" x14ac:dyDescent="0.2"/>
    <row r="33" spans="1:3" x14ac:dyDescent="0.2">
      <c r="A33" s="47"/>
    </row>
    <row r="34" spans="1:3" hidden="1" x14ac:dyDescent="0.2">
      <c r="A34" s="20" t="s">
        <v>187</v>
      </c>
    </row>
    <row r="35" spans="1:3" outlineLevel="1" x14ac:dyDescent="0.2"/>
    <row r="36" spans="1:3" outlineLevel="1" x14ac:dyDescent="0.2"/>
    <row r="37" spans="1:3" outlineLevel="1" x14ac:dyDescent="0.2">
      <c r="C37" s="34" t="b">
        <v>0</v>
      </c>
    </row>
    <row r="38" spans="1:3" outlineLevel="1" x14ac:dyDescent="0.2"/>
    <row r="39" spans="1:3" outlineLevel="1" x14ac:dyDescent="0.2"/>
    <row r="40" spans="1:3" outlineLevel="1" x14ac:dyDescent="0.2"/>
    <row r="41" spans="1:3" outlineLevel="1" x14ac:dyDescent="0.2"/>
    <row r="42" spans="1:3" outlineLevel="1" x14ac:dyDescent="0.2"/>
    <row r="43" spans="1:3" outlineLevel="1" x14ac:dyDescent="0.2"/>
    <row r="44" spans="1:3" outlineLevel="1" x14ac:dyDescent="0.2"/>
    <row r="45" spans="1:3" outlineLevel="1" x14ac:dyDescent="0.2"/>
    <row r="46" spans="1:3" outlineLevel="1" x14ac:dyDescent="0.2"/>
    <row r="47" spans="1:3" outlineLevel="1" x14ac:dyDescent="0.2"/>
    <row r="48" spans="1:3" outlineLevel="1" x14ac:dyDescent="0.2"/>
    <row r="49" spans="1:1" outlineLevel="1" x14ac:dyDescent="0.2"/>
    <row r="50" spans="1:1" outlineLevel="1" x14ac:dyDescent="0.2"/>
    <row r="51" spans="1:1" outlineLevel="1" x14ac:dyDescent="0.2"/>
    <row r="52" spans="1:1" outlineLevel="1" x14ac:dyDescent="0.2"/>
    <row r="53" spans="1:1" outlineLevel="1" x14ac:dyDescent="0.2"/>
    <row r="54" spans="1:1" outlineLevel="1" x14ac:dyDescent="0.2"/>
    <row r="55" spans="1:1" x14ac:dyDescent="0.2">
      <c r="A55" s="48"/>
    </row>
    <row r="56" spans="1:1" hidden="1" x14ac:dyDescent="0.2">
      <c r="A56" s="20" t="s">
        <v>189</v>
      </c>
    </row>
    <row r="57" spans="1:1" outlineLevel="1" x14ac:dyDescent="0.2"/>
    <row r="58" spans="1:1" outlineLevel="1" x14ac:dyDescent="0.2"/>
    <row r="59" spans="1:1" outlineLevel="1" x14ac:dyDescent="0.2"/>
    <row r="60" spans="1:1" outlineLevel="1" x14ac:dyDescent="0.2"/>
    <row r="61" spans="1:1" outlineLevel="1" x14ac:dyDescent="0.2"/>
    <row r="62" spans="1:1" outlineLevel="1" x14ac:dyDescent="0.2"/>
    <row r="63" spans="1:1" outlineLevel="1" x14ac:dyDescent="0.2"/>
    <row r="64" spans="1:1" outlineLevel="1" x14ac:dyDescent="0.2"/>
    <row r="65" spans="1:1" outlineLevel="1" x14ac:dyDescent="0.2"/>
    <row r="66" spans="1:1" outlineLevel="1" x14ac:dyDescent="0.2"/>
    <row r="67" spans="1:1" outlineLevel="1" x14ac:dyDescent="0.2"/>
    <row r="68" spans="1:1" outlineLevel="1" x14ac:dyDescent="0.2"/>
    <row r="69" spans="1:1" outlineLevel="1" x14ac:dyDescent="0.2"/>
    <row r="70" spans="1:1" outlineLevel="1" x14ac:dyDescent="0.2"/>
    <row r="71" spans="1:1" outlineLevel="1" x14ac:dyDescent="0.2"/>
    <row r="72" spans="1:1" outlineLevel="1" x14ac:dyDescent="0.2"/>
    <row r="73" spans="1:1" outlineLevel="1" x14ac:dyDescent="0.2"/>
    <row r="74" spans="1:1" outlineLevel="1" x14ac:dyDescent="0.2"/>
    <row r="75" spans="1:1" outlineLevel="1" x14ac:dyDescent="0.2"/>
    <row r="76" spans="1:1" outlineLevel="1" x14ac:dyDescent="0.2"/>
    <row r="77" spans="1:1" x14ac:dyDescent="0.2">
      <c r="A77" s="48"/>
    </row>
    <row r="78" spans="1:1" hidden="1" x14ac:dyDescent="0.2">
      <c r="A78" s="20" t="s">
        <v>190</v>
      </c>
    </row>
    <row r="79" spans="1:1" outlineLevel="1" x14ac:dyDescent="0.2"/>
    <row r="80" spans="1:1" outlineLevel="1" x14ac:dyDescent="0.2"/>
    <row r="81" outlineLevel="1" x14ac:dyDescent="0.2"/>
    <row r="82" outlineLevel="1" x14ac:dyDescent="0.2"/>
    <row r="83" outlineLevel="1" x14ac:dyDescent="0.2"/>
    <row r="84" outlineLevel="1" x14ac:dyDescent="0.2"/>
    <row r="85" outlineLevel="1" x14ac:dyDescent="0.2"/>
    <row r="86" outlineLevel="1" x14ac:dyDescent="0.2"/>
    <row r="87" outlineLevel="1" x14ac:dyDescent="0.2"/>
    <row r="88" outlineLevel="1" x14ac:dyDescent="0.2"/>
    <row r="89" outlineLevel="1" x14ac:dyDescent="0.2"/>
    <row r="90" outlineLevel="1" x14ac:dyDescent="0.2"/>
    <row r="91" outlineLevel="1" x14ac:dyDescent="0.2"/>
    <row r="92" outlineLevel="1" x14ac:dyDescent="0.2"/>
    <row r="93" outlineLevel="1" x14ac:dyDescent="0.2"/>
    <row r="94" outlineLevel="1" x14ac:dyDescent="0.2"/>
    <row r="95" outlineLevel="1" x14ac:dyDescent="0.2"/>
    <row r="96" outlineLevel="1" x14ac:dyDescent="0.2"/>
    <row r="97" spans="1:1" outlineLevel="1" x14ac:dyDescent="0.2"/>
    <row r="98" spans="1:1" outlineLevel="1" x14ac:dyDescent="0.2"/>
    <row r="99" spans="1:1" x14ac:dyDescent="0.2">
      <c r="A99" s="48"/>
    </row>
    <row r="100" spans="1:1" hidden="1" x14ac:dyDescent="0.2">
      <c r="A100" s="20" t="s">
        <v>191</v>
      </c>
    </row>
    <row r="101" spans="1:1" outlineLevel="1" x14ac:dyDescent="0.2"/>
    <row r="102" spans="1:1" outlineLevel="1" x14ac:dyDescent="0.2"/>
    <row r="103" spans="1:1" outlineLevel="1" x14ac:dyDescent="0.2"/>
    <row r="104" spans="1:1" outlineLevel="1" x14ac:dyDescent="0.2"/>
    <row r="105" spans="1:1" outlineLevel="1" x14ac:dyDescent="0.2"/>
    <row r="106" spans="1:1" outlineLevel="1" x14ac:dyDescent="0.2"/>
    <row r="107" spans="1:1" outlineLevel="1" x14ac:dyDescent="0.2"/>
    <row r="108" spans="1:1" outlineLevel="1" x14ac:dyDescent="0.2"/>
    <row r="109" spans="1:1" outlineLevel="1" x14ac:dyDescent="0.2"/>
    <row r="110" spans="1:1" outlineLevel="1" x14ac:dyDescent="0.2"/>
    <row r="111" spans="1:1" outlineLevel="1" x14ac:dyDescent="0.2"/>
    <row r="112" spans="1:1" outlineLevel="1" x14ac:dyDescent="0.2"/>
    <row r="113" spans="1:1" outlineLevel="1" x14ac:dyDescent="0.2"/>
    <row r="114" spans="1:1" outlineLevel="1" x14ac:dyDescent="0.2"/>
    <row r="115" spans="1:1" outlineLevel="1" x14ac:dyDescent="0.2"/>
    <row r="116" spans="1:1" outlineLevel="1" x14ac:dyDescent="0.2"/>
    <row r="117" spans="1:1" outlineLevel="1" x14ac:dyDescent="0.2"/>
    <row r="118" spans="1:1" outlineLevel="1" x14ac:dyDescent="0.2"/>
    <row r="119" spans="1:1" outlineLevel="1" x14ac:dyDescent="0.2"/>
    <row r="120" spans="1:1" outlineLevel="1" x14ac:dyDescent="0.2"/>
    <row r="121" spans="1:1" x14ac:dyDescent="0.2">
      <c r="A121" s="48"/>
    </row>
    <row r="122" spans="1:1" hidden="1" x14ac:dyDescent="0.2">
      <c r="A122" s="20" t="s">
        <v>192</v>
      </c>
    </row>
    <row r="123" spans="1:1" outlineLevel="1" x14ac:dyDescent="0.2"/>
    <row r="124" spans="1:1" outlineLevel="1" x14ac:dyDescent="0.2"/>
    <row r="125" spans="1:1" outlineLevel="1" x14ac:dyDescent="0.2"/>
    <row r="126" spans="1:1" outlineLevel="1" x14ac:dyDescent="0.2"/>
    <row r="127" spans="1:1" outlineLevel="1" x14ac:dyDescent="0.2"/>
    <row r="128" spans="1:1" outlineLevel="1" x14ac:dyDescent="0.2"/>
    <row r="129" spans="1:1" outlineLevel="1" x14ac:dyDescent="0.2"/>
    <row r="130" spans="1:1" outlineLevel="1" x14ac:dyDescent="0.2"/>
    <row r="131" spans="1:1" outlineLevel="1" x14ac:dyDescent="0.2"/>
    <row r="132" spans="1:1" outlineLevel="1" x14ac:dyDescent="0.2"/>
    <row r="133" spans="1:1" outlineLevel="1" x14ac:dyDescent="0.2"/>
    <row r="134" spans="1:1" outlineLevel="1" x14ac:dyDescent="0.2"/>
    <row r="135" spans="1:1" outlineLevel="1" x14ac:dyDescent="0.2"/>
    <row r="136" spans="1:1" outlineLevel="1" x14ac:dyDescent="0.2"/>
    <row r="137" spans="1:1" outlineLevel="1" x14ac:dyDescent="0.2"/>
    <row r="138" spans="1:1" outlineLevel="1" x14ac:dyDescent="0.2"/>
    <row r="139" spans="1:1" outlineLevel="1" x14ac:dyDescent="0.2"/>
    <row r="140" spans="1:1" outlineLevel="1" x14ac:dyDescent="0.2"/>
    <row r="141" spans="1:1" outlineLevel="1" x14ac:dyDescent="0.2"/>
    <row r="142" spans="1:1" outlineLevel="1" x14ac:dyDescent="0.2"/>
    <row r="143" spans="1:1" x14ac:dyDescent="0.2">
      <c r="A143" s="48"/>
    </row>
    <row r="146" spans="1:1" x14ac:dyDescent="0.2">
      <c r="A146" s="18" t="s">
        <v>127</v>
      </c>
    </row>
  </sheetData>
  <dataValidations count="1">
    <dataValidation type="decimal" allowBlank="1" showInputMessage="1" showErrorMessage="1" error="Please enter a confidence level between 0 and 1." sqref="I10">
      <formula1>0</formula1>
      <formula2>1</formula2>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42"/>
  <sheetViews>
    <sheetView showGridLines="0" showRowColHeaders="0" zoomScaleNormal="100" workbookViewId="0">
      <selection activeCell="B1" sqref="B1"/>
    </sheetView>
  </sheetViews>
  <sheetFormatPr defaultRowHeight="11.25" outlineLevelRow="1" x14ac:dyDescent="0.2"/>
  <cols>
    <col min="1" max="1" width="15.7109375" style="16" customWidth="1"/>
    <col min="2" max="10" width="10.7109375" style="16" customWidth="1"/>
    <col min="11" max="77" width="9.140625" style="16"/>
    <col min="78" max="78" width="9.140625" style="16" customWidth="1"/>
    <col min="79" max="16384" width="9.140625" style="16"/>
  </cols>
  <sheetData>
    <row r="1" spans="1:78" x14ac:dyDescent="0.2">
      <c r="A1" s="17" t="s">
        <v>141</v>
      </c>
      <c r="B1" s="16" t="s">
        <v>255</v>
      </c>
      <c r="M1" s="18" t="s">
        <v>210</v>
      </c>
      <c r="N1" s="18" t="s">
        <v>212</v>
      </c>
      <c r="O1" s="18" t="s">
        <v>218</v>
      </c>
      <c r="Q1" s="18" t="s">
        <v>162</v>
      </c>
      <c r="R1" s="18" t="s">
        <v>116</v>
      </c>
      <c r="U1" s="18" t="s">
        <v>219</v>
      </c>
      <c r="Z1" s="49" t="s">
        <v>256</v>
      </c>
      <c r="BZ1" s="19" t="s">
        <v>256</v>
      </c>
    </row>
    <row r="2" spans="1:78" ht="11.25" customHeight="1" x14ac:dyDescent="0.2">
      <c r="A2" s="17" t="s">
        <v>144</v>
      </c>
      <c r="C2" s="16" t="s">
        <v>133</v>
      </c>
      <c r="Q2" s="18" t="s">
        <v>265</v>
      </c>
      <c r="R2" s="18" t="s">
        <v>270</v>
      </c>
      <c r="S2" s="18" t="s">
        <v>300</v>
      </c>
      <c r="T2" s="18" t="s">
        <v>301</v>
      </c>
    </row>
    <row r="3" spans="1:78" ht="11.25" hidden="1" customHeight="1" outlineLevel="1" x14ac:dyDescent="0.2">
      <c r="A3" s="17" t="s">
        <v>145</v>
      </c>
      <c r="AA3" s="35" t="s">
        <v>264</v>
      </c>
    </row>
    <row r="4" spans="1:78" hidden="1" outlineLevel="1" x14ac:dyDescent="0.2">
      <c r="A4" s="16" t="s">
        <v>257</v>
      </c>
    </row>
    <row r="5" spans="1:78" hidden="1" outlineLevel="1" x14ac:dyDescent="0.2">
      <c r="A5" s="17" t="s">
        <v>146</v>
      </c>
    </row>
    <row r="6" spans="1:78" hidden="1" outlineLevel="1" x14ac:dyDescent="0.2">
      <c r="A6" s="16" t="s">
        <v>258</v>
      </c>
    </row>
    <row r="7" spans="1:78" collapsed="1" x14ac:dyDescent="0.2">
      <c r="A7" s="47"/>
      <c r="J7" s="18" t="s">
        <v>216</v>
      </c>
      <c r="K7" s="18" t="s">
        <v>271</v>
      </c>
    </row>
    <row r="8" spans="1:78" hidden="1" x14ac:dyDescent="0.2">
      <c r="A8" s="20" t="s">
        <v>259</v>
      </c>
    </row>
    <row r="9" spans="1:78" ht="12" outlineLevel="1" thickBot="1" x14ac:dyDescent="0.25">
      <c r="A9" s="21"/>
      <c r="B9" s="25" t="s">
        <v>149</v>
      </c>
      <c r="C9" s="25" t="s">
        <v>150</v>
      </c>
      <c r="D9" s="25" t="s">
        <v>151</v>
      </c>
      <c r="E9" s="25" t="s">
        <v>152</v>
      </c>
      <c r="F9" s="25" t="s">
        <v>107</v>
      </c>
      <c r="G9" s="25" t="s">
        <v>153</v>
      </c>
      <c r="H9" s="25" t="s">
        <v>155</v>
      </c>
      <c r="I9" s="25" t="s">
        <v>154</v>
      </c>
    </row>
    <row r="10" spans="1:78" outlineLevel="1" x14ac:dyDescent="0.2">
      <c r="B10" s="6">
        <v>0.99450390633364905</v>
      </c>
      <c r="C10" s="6">
        <v>0.99439613979117147</v>
      </c>
      <c r="D10" s="6">
        <v>9.95611893308673E-2</v>
      </c>
      <c r="E10" s="6">
        <v>1.3299840400129104</v>
      </c>
      <c r="F10" s="26">
        <v>157</v>
      </c>
      <c r="G10" s="26">
        <v>2</v>
      </c>
      <c r="H10" s="27">
        <v>1.975590315005247</v>
      </c>
      <c r="I10" s="28">
        <v>0.95</v>
      </c>
    </row>
    <row r="11" spans="1:78" x14ac:dyDescent="0.2">
      <c r="A11" s="47"/>
    </row>
    <row r="12" spans="1:78" hidden="1" x14ac:dyDescent="0.2">
      <c r="A12" s="20" t="s">
        <v>260</v>
      </c>
    </row>
    <row r="13" spans="1:78" ht="12" outlineLevel="1" thickBot="1" x14ac:dyDescent="0.25">
      <c r="A13" s="29" t="s">
        <v>157</v>
      </c>
      <c r="B13" s="22" t="s">
        <v>158</v>
      </c>
      <c r="C13" s="22" t="s">
        <v>159</v>
      </c>
      <c r="D13" s="22" t="s">
        <v>160</v>
      </c>
      <c r="E13" s="22" t="s">
        <v>161</v>
      </c>
      <c r="F13" s="22" t="s">
        <v>220</v>
      </c>
      <c r="G13" s="22" t="s">
        <v>221</v>
      </c>
      <c r="H13" s="25" t="s">
        <v>164</v>
      </c>
      <c r="I13" s="25" t="s">
        <v>163</v>
      </c>
    </row>
    <row r="14" spans="1:78" outlineLevel="1" x14ac:dyDescent="0.2">
      <c r="A14" s="30" t="s">
        <v>165</v>
      </c>
      <c r="B14" s="3">
        <v>-9.1425008130493133</v>
      </c>
      <c r="C14" s="3">
        <v>0.12931753129927875</v>
      </c>
      <c r="D14" s="3">
        <v>-70.698077214997866</v>
      </c>
      <c r="E14" s="3">
        <v>9.6190108199861125E-119</v>
      </c>
      <c r="F14" s="3">
        <v>-9.3979792754445555</v>
      </c>
      <c r="G14" s="3">
        <v>-8.8870223506540711</v>
      </c>
      <c r="H14" s="6">
        <v>0</v>
      </c>
      <c r="I14" s="6">
        <v>0</v>
      </c>
    </row>
    <row r="15" spans="1:78" ht="12.75" outlineLevel="1" x14ac:dyDescent="0.25">
      <c r="A15" s="30" t="s">
        <v>131</v>
      </c>
      <c r="B15" s="3">
        <v>0.44477087317475683</v>
      </c>
      <c r="C15" s="3">
        <v>3.2696214691083761E-2</v>
      </c>
      <c r="D15" s="67">
        <v>13.603130435036126</v>
      </c>
      <c r="E15" s="3">
        <v>3.9790064640038199E-28</v>
      </c>
      <c r="F15" s="3">
        <v>0.38017654809371948</v>
      </c>
      <c r="G15" s="3">
        <v>0.50936519825579418</v>
      </c>
      <c r="H15" s="6">
        <v>1.630588779434325</v>
      </c>
      <c r="I15" s="90">
        <v>0.10410999711657572</v>
      </c>
    </row>
    <row r="16" spans="1:78" ht="12.75" outlineLevel="1" x14ac:dyDescent="0.25">
      <c r="A16" s="30" t="s">
        <v>132</v>
      </c>
      <c r="B16" s="3">
        <v>3.0170713662196467</v>
      </c>
      <c r="C16" s="3">
        <v>2.0058728583922131E-2</v>
      </c>
      <c r="D16" s="67">
        <v>150.41189443272839</v>
      </c>
      <c r="E16" s="3">
        <v>3.9005161543077566E-168</v>
      </c>
      <c r="F16" s="3">
        <v>2.977443536297931</v>
      </c>
      <c r="G16" s="3">
        <v>3.0566991961413623</v>
      </c>
      <c r="H16" s="6">
        <v>1.052930553348751</v>
      </c>
      <c r="I16" s="75">
        <v>0.92504613420562298</v>
      </c>
    </row>
    <row r="17" spans="1:9" ht="12.75" outlineLevel="1" x14ac:dyDescent="0.25">
      <c r="A17" s="30" t="s">
        <v>134</v>
      </c>
      <c r="B17" s="3">
        <v>1.1129988627649345</v>
      </c>
      <c r="C17" s="3">
        <v>5.7799131494531572E-2</v>
      </c>
      <c r="D17" s="67">
        <v>19.256325034403613</v>
      </c>
      <c r="E17" s="3">
        <v>9.8877647500770165E-43</v>
      </c>
      <c r="F17" s="3">
        <v>0.99881145836862317</v>
      </c>
      <c r="G17" s="3">
        <v>1.2271862671612459</v>
      </c>
      <c r="H17" s="6">
        <v>1.5979447517919194</v>
      </c>
      <c r="I17" s="91">
        <v>0.14589339651917616</v>
      </c>
    </row>
    <row r="18" spans="1:9" x14ac:dyDescent="0.2">
      <c r="A18" s="47"/>
    </row>
    <row r="19" spans="1:9" hidden="1" x14ac:dyDescent="0.2">
      <c r="A19" s="20" t="s">
        <v>261</v>
      </c>
    </row>
    <row r="20" spans="1:9" ht="12" hidden="1" outlineLevel="1" thickBot="1" x14ac:dyDescent="0.25">
      <c r="A20" s="29" t="s">
        <v>167</v>
      </c>
      <c r="B20" s="22" t="s">
        <v>171</v>
      </c>
      <c r="C20" s="22" t="s">
        <v>172</v>
      </c>
      <c r="D20" s="22" t="s">
        <v>173</v>
      </c>
      <c r="E20" s="22" t="s">
        <v>174</v>
      </c>
      <c r="F20" s="22" t="s">
        <v>161</v>
      </c>
    </row>
    <row r="21" spans="1:9" hidden="1" outlineLevel="1" x14ac:dyDescent="0.2">
      <c r="A21" s="16" t="s">
        <v>168</v>
      </c>
      <c r="B21" s="24">
        <v>3</v>
      </c>
      <c r="C21" s="23">
        <v>274.42517542908439</v>
      </c>
      <c r="D21" s="23">
        <v>91.475058476361468</v>
      </c>
      <c r="E21" s="23">
        <v>9228.3178384567382</v>
      </c>
      <c r="F21" s="23">
        <v>1.2863666515330383E-172</v>
      </c>
    </row>
    <row r="22" spans="1:9" hidden="1" outlineLevel="1" x14ac:dyDescent="0.2">
      <c r="A22" s="16" t="s">
        <v>169</v>
      </c>
      <c r="B22" s="24">
        <v>153</v>
      </c>
      <c r="C22" s="23">
        <v>1.5166018544094511</v>
      </c>
      <c r="D22" s="50">
        <v>9.9124304209768036E-3</v>
      </c>
    </row>
    <row r="23" spans="1:9" hidden="1" outlineLevel="1" x14ac:dyDescent="0.2">
      <c r="A23" s="16" t="s">
        <v>170</v>
      </c>
      <c r="B23" s="24">
        <v>156</v>
      </c>
      <c r="C23" s="23">
        <v>275.94177728349382</v>
      </c>
    </row>
    <row r="24" spans="1:9" collapsed="1" x14ac:dyDescent="0.2">
      <c r="A24" s="47"/>
    </row>
    <row r="25" spans="1:9" hidden="1" x14ac:dyDescent="0.2">
      <c r="A25" s="20" t="s">
        <v>262</v>
      </c>
    </row>
    <row r="26" spans="1:9" ht="12" outlineLevel="1" thickBot="1" x14ac:dyDescent="0.25">
      <c r="A26" s="21"/>
      <c r="B26" s="22" t="s">
        <v>182</v>
      </c>
      <c r="C26" s="22" t="s">
        <v>183</v>
      </c>
      <c r="D26" s="22" t="s">
        <v>184</v>
      </c>
      <c r="E26" s="22" t="s">
        <v>113</v>
      </c>
      <c r="F26" s="22" t="s">
        <v>114</v>
      </c>
      <c r="G26" s="25" t="s">
        <v>180</v>
      </c>
      <c r="H26" s="25" t="s">
        <v>186</v>
      </c>
      <c r="I26" s="33"/>
    </row>
    <row r="27" spans="1:9" outlineLevel="1" x14ac:dyDescent="0.2">
      <c r="A27" s="16" t="s">
        <v>181</v>
      </c>
      <c r="B27" s="3">
        <v>2.8681940050188757E-15</v>
      </c>
      <c r="C27" s="3">
        <v>9.8284711033762184E-2</v>
      </c>
      <c r="D27" s="3">
        <v>7.6509435001303944E-2</v>
      </c>
      <c r="E27" s="3">
        <v>-0.2994813911422245</v>
      </c>
      <c r="F27" s="3">
        <v>0.31180564633122554</v>
      </c>
      <c r="G27" s="28">
        <v>1.5951579115792727E-2</v>
      </c>
      <c r="H27" s="27" t="s">
        <v>263</v>
      </c>
      <c r="I27" s="27"/>
    </row>
    <row r="28" spans="1:9" outlineLevel="1" x14ac:dyDescent="0.2"/>
    <row r="29" spans="1:9" x14ac:dyDescent="0.2">
      <c r="A29" s="47"/>
    </row>
    <row r="30" spans="1:9" hidden="1" x14ac:dyDescent="0.2">
      <c r="A30" s="20" t="s">
        <v>187</v>
      </c>
    </row>
    <row r="31" spans="1:9" outlineLevel="1" x14ac:dyDescent="0.2"/>
    <row r="32" spans="1:9" outlineLevel="1" x14ac:dyDescent="0.2"/>
    <row r="33" spans="3:3" outlineLevel="1" x14ac:dyDescent="0.2">
      <c r="C33" s="34" t="b">
        <v>0</v>
      </c>
    </row>
    <row r="34" spans="3:3" outlineLevel="1" x14ac:dyDescent="0.2"/>
    <row r="35" spans="3:3" outlineLevel="1" x14ac:dyDescent="0.2"/>
    <row r="36" spans="3:3" outlineLevel="1" x14ac:dyDescent="0.2"/>
    <row r="37" spans="3:3" outlineLevel="1" x14ac:dyDescent="0.2"/>
    <row r="38" spans="3:3" outlineLevel="1" x14ac:dyDescent="0.2"/>
    <row r="39" spans="3:3" outlineLevel="1" x14ac:dyDescent="0.2"/>
    <row r="40" spans="3:3" outlineLevel="1" x14ac:dyDescent="0.2"/>
    <row r="41" spans="3:3" outlineLevel="1" x14ac:dyDescent="0.2"/>
    <row r="42" spans="3:3" outlineLevel="1" x14ac:dyDescent="0.2"/>
    <row r="43" spans="3:3" outlineLevel="1" x14ac:dyDescent="0.2"/>
    <row r="44" spans="3:3" outlineLevel="1" x14ac:dyDescent="0.2"/>
    <row r="45" spans="3:3" outlineLevel="1" x14ac:dyDescent="0.2"/>
    <row r="46" spans="3:3" outlineLevel="1" x14ac:dyDescent="0.2"/>
    <row r="47" spans="3:3" outlineLevel="1" x14ac:dyDescent="0.2"/>
    <row r="48" spans="3:3" outlineLevel="1" x14ac:dyDescent="0.2"/>
    <row r="49" spans="1:1" outlineLevel="1" x14ac:dyDescent="0.2"/>
    <row r="50" spans="1:1" outlineLevel="1" x14ac:dyDescent="0.2"/>
    <row r="51" spans="1:1" x14ac:dyDescent="0.2">
      <c r="A51" s="48"/>
    </row>
    <row r="52" spans="1:1" hidden="1" x14ac:dyDescent="0.2">
      <c r="A52" s="20" t="s">
        <v>189</v>
      </c>
    </row>
    <row r="53" spans="1:1" outlineLevel="1" x14ac:dyDescent="0.2"/>
    <row r="54" spans="1:1" outlineLevel="1" x14ac:dyDescent="0.2"/>
    <row r="55" spans="1:1" outlineLevel="1" x14ac:dyDescent="0.2"/>
    <row r="56" spans="1:1" outlineLevel="1" x14ac:dyDescent="0.2"/>
    <row r="57" spans="1:1" outlineLevel="1" x14ac:dyDescent="0.2"/>
    <row r="58" spans="1:1" outlineLevel="1" x14ac:dyDescent="0.2"/>
    <row r="59" spans="1:1" outlineLevel="1" x14ac:dyDescent="0.2"/>
    <row r="60" spans="1:1" outlineLevel="1" x14ac:dyDescent="0.2"/>
    <row r="61" spans="1:1" outlineLevel="1" x14ac:dyDescent="0.2"/>
    <row r="62" spans="1:1" outlineLevel="1" x14ac:dyDescent="0.2"/>
    <row r="63" spans="1:1" outlineLevel="1" x14ac:dyDescent="0.2"/>
    <row r="64" spans="1:1" outlineLevel="1" x14ac:dyDescent="0.2"/>
    <row r="65" spans="1:1" outlineLevel="1" x14ac:dyDescent="0.2"/>
    <row r="66" spans="1:1" outlineLevel="1" x14ac:dyDescent="0.2"/>
    <row r="67" spans="1:1" outlineLevel="1" x14ac:dyDescent="0.2"/>
    <row r="68" spans="1:1" outlineLevel="1" x14ac:dyDescent="0.2"/>
    <row r="69" spans="1:1" outlineLevel="1" x14ac:dyDescent="0.2"/>
    <row r="70" spans="1:1" outlineLevel="1" x14ac:dyDescent="0.2"/>
    <row r="71" spans="1:1" outlineLevel="1" x14ac:dyDescent="0.2"/>
    <row r="72" spans="1:1" outlineLevel="1" x14ac:dyDescent="0.2"/>
    <row r="73" spans="1:1" x14ac:dyDescent="0.2">
      <c r="A73" s="48"/>
    </row>
    <row r="74" spans="1:1" hidden="1" x14ac:dyDescent="0.2">
      <c r="A74" s="20" t="s">
        <v>190</v>
      </c>
    </row>
    <row r="75" spans="1:1" outlineLevel="1" x14ac:dyDescent="0.2"/>
    <row r="76" spans="1:1" outlineLevel="1" x14ac:dyDescent="0.2"/>
    <row r="77" spans="1:1" outlineLevel="1" x14ac:dyDescent="0.2"/>
    <row r="78" spans="1:1" outlineLevel="1" x14ac:dyDescent="0.2"/>
    <row r="79" spans="1:1" outlineLevel="1" x14ac:dyDescent="0.2"/>
    <row r="80" spans="1:1" outlineLevel="1" x14ac:dyDescent="0.2"/>
    <row r="81" spans="1:1" outlineLevel="1" x14ac:dyDescent="0.2"/>
    <row r="82" spans="1:1" outlineLevel="1" x14ac:dyDescent="0.2"/>
    <row r="83" spans="1:1" outlineLevel="1" x14ac:dyDescent="0.2"/>
    <row r="84" spans="1:1" outlineLevel="1" x14ac:dyDescent="0.2"/>
    <row r="85" spans="1:1" outlineLevel="1" x14ac:dyDescent="0.2"/>
    <row r="86" spans="1:1" outlineLevel="1" x14ac:dyDescent="0.2"/>
    <row r="87" spans="1:1" outlineLevel="1" x14ac:dyDescent="0.2"/>
    <row r="88" spans="1:1" outlineLevel="1" x14ac:dyDescent="0.2"/>
    <row r="89" spans="1:1" outlineLevel="1" x14ac:dyDescent="0.2"/>
    <row r="90" spans="1:1" outlineLevel="1" x14ac:dyDescent="0.2"/>
    <row r="91" spans="1:1" outlineLevel="1" x14ac:dyDescent="0.2"/>
    <row r="92" spans="1:1" outlineLevel="1" x14ac:dyDescent="0.2"/>
    <row r="93" spans="1:1" outlineLevel="1" x14ac:dyDescent="0.2"/>
    <row r="94" spans="1:1" outlineLevel="1" x14ac:dyDescent="0.2"/>
    <row r="95" spans="1:1" x14ac:dyDescent="0.2">
      <c r="A95" s="48"/>
    </row>
    <row r="96" spans="1:1" hidden="1" x14ac:dyDescent="0.2">
      <c r="A96" s="20" t="s">
        <v>191</v>
      </c>
    </row>
    <row r="97" outlineLevel="1" x14ac:dyDescent="0.2"/>
    <row r="98" outlineLevel="1" x14ac:dyDescent="0.2"/>
    <row r="99" outlineLevel="1" x14ac:dyDescent="0.2"/>
    <row r="100" outlineLevel="1" x14ac:dyDescent="0.2"/>
    <row r="101" outlineLevel="1" x14ac:dyDescent="0.2"/>
    <row r="102" outlineLevel="1" x14ac:dyDescent="0.2"/>
    <row r="103" outlineLevel="1" x14ac:dyDescent="0.2"/>
    <row r="104" outlineLevel="1" x14ac:dyDescent="0.2"/>
    <row r="105" outlineLevel="1" x14ac:dyDescent="0.2"/>
    <row r="106" outlineLevel="1" x14ac:dyDescent="0.2"/>
    <row r="107" outlineLevel="1" x14ac:dyDescent="0.2"/>
    <row r="108" outlineLevel="1" x14ac:dyDescent="0.2"/>
    <row r="109" outlineLevel="1" x14ac:dyDescent="0.2"/>
    <row r="110" outlineLevel="1" x14ac:dyDescent="0.2"/>
    <row r="111" outlineLevel="1" x14ac:dyDescent="0.2"/>
    <row r="112" outlineLevel="1" x14ac:dyDescent="0.2"/>
    <row r="113" spans="1:1" outlineLevel="1" x14ac:dyDescent="0.2"/>
    <row r="114" spans="1:1" outlineLevel="1" x14ac:dyDescent="0.2"/>
    <row r="115" spans="1:1" outlineLevel="1" x14ac:dyDescent="0.2"/>
    <row r="116" spans="1:1" outlineLevel="1" x14ac:dyDescent="0.2"/>
    <row r="117" spans="1:1" x14ac:dyDescent="0.2">
      <c r="A117" s="48"/>
    </row>
    <row r="118" spans="1:1" hidden="1" x14ac:dyDescent="0.2">
      <c r="A118" s="20" t="s">
        <v>192</v>
      </c>
    </row>
    <row r="119" spans="1:1" outlineLevel="1" x14ac:dyDescent="0.2"/>
    <row r="120" spans="1:1" outlineLevel="1" x14ac:dyDescent="0.2"/>
    <row r="121" spans="1:1" outlineLevel="1" x14ac:dyDescent="0.2"/>
    <row r="122" spans="1:1" outlineLevel="1" x14ac:dyDescent="0.2"/>
    <row r="123" spans="1:1" outlineLevel="1" x14ac:dyDescent="0.2"/>
    <row r="124" spans="1:1" outlineLevel="1" x14ac:dyDescent="0.2"/>
    <row r="125" spans="1:1" outlineLevel="1" x14ac:dyDescent="0.2"/>
    <row r="126" spans="1:1" outlineLevel="1" x14ac:dyDescent="0.2"/>
    <row r="127" spans="1:1" outlineLevel="1" x14ac:dyDescent="0.2"/>
    <row r="128" spans="1:1" outlineLevel="1" x14ac:dyDescent="0.2"/>
    <row r="129" spans="1:1" outlineLevel="1" x14ac:dyDescent="0.2"/>
    <row r="130" spans="1:1" outlineLevel="1" x14ac:dyDescent="0.2"/>
    <row r="131" spans="1:1" outlineLevel="1" x14ac:dyDescent="0.2"/>
    <row r="132" spans="1:1" outlineLevel="1" x14ac:dyDescent="0.2"/>
    <row r="133" spans="1:1" outlineLevel="1" x14ac:dyDescent="0.2"/>
    <row r="134" spans="1:1" outlineLevel="1" x14ac:dyDescent="0.2"/>
    <row r="135" spans="1:1" outlineLevel="1" x14ac:dyDescent="0.2"/>
    <row r="136" spans="1:1" outlineLevel="1" x14ac:dyDescent="0.2"/>
    <row r="137" spans="1:1" outlineLevel="1" x14ac:dyDescent="0.2"/>
    <row r="138" spans="1:1" outlineLevel="1" x14ac:dyDescent="0.2"/>
    <row r="139" spans="1:1" x14ac:dyDescent="0.2">
      <c r="A139" s="48"/>
    </row>
    <row r="142" spans="1:1" x14ac:dyDescent="0.2">
      <c r="A142" s="18" t="s">
        <v>127</v>
      </c>
    </row>
  </sheetData>
  <dataValidations count="1">
    <dataValidation type="decimal" allowBlank="1" showInputMessage="1" showErrorMessage="1" error="Please enter a confidence level between 0 and 1." sqref="I10">
      <formula1>0</formula1>
      <formula2>1</formula2>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48"/>
  <sheetViews>
    <sheetView showGridLines="0" showRowColHeaders="0" zoomScaleNormal="100" workbookViewId="0">
      <selection activeCell="B1" sqref="B1"/>
    </sheetView>
  </sheetViews>
  <sheetFormatPr defaultRowHeight="11.25" outlineLevelRow="1" x14ac:dyDescent="0.2"/>
  <cols>
    <col min="1" max="1" width="15.7109375" style="16" customWidth="1"/>
    <col min="2" max="10" width="10.7109375" style="16" customWidth="1"/>
    <col min="11" max="77" width="9.140625" style="16"/>
    <col min="78" max="78" width="9.140625" style="16" customWidth="1"/>
    <col min="79" max="16384" width="9.140625" style="16"/>
  </cols>
  <sheetData>
    <row r="1" spans="1:78" x14ac:dyDescent="0.2">
      <c r="A1" s="17" t="s">
        <v>141</v>
      </c>
      <c r="B1" s="16" t="s">
        <v>274</v>
      </c>
      <c r="M1" s="18" t="s">
        <v>210</v>
      </c>
      <c r="N1" s="18" t="s">
        <v>212</v>
      </c>
      <c r="O1" s="18" t="s">
        <v>218</v>
      </c>
      <c r="Q1" s="18" t="s">
        <v>162</v>
      </c>
      <c r="R1" s="18" t="s">
        <v>116</v>
      </c>
      <c r="U1" s="18" t="s">
        <v>219</v>
      </c>
      <c r="Y1" s="18" t="s">
        <v>281</v>
      </c>
      <c r="Z1" s="49" t="s">
        <v>275</v>
      </c>
      <c r="BZ1" s="19" t="s">
        <v>275</v>
      </c>
    </row>
    <row r="2" spans="1:78" ht="11.25" customHeight="1" x14ac:dyDescent="0.2">
      <c r="A2" s="17" t="s">
        <v>144</v>
      </c>
      <c r="C2" s="16" t="s">
        <v>133</v>
      </c>
      <c r="Q2" s="18" t="s">
        <v>287</v>
      </c>
      <c r="R2" s="18" t="s">
        <v>298</v>
      </c>
      <c r="S2" s="18" t="s">
        <v>317</v>
      </c>
      <c r="T2" s="18" t="s">
        <v>318</v>
      </c>
    </row>
    <row r="3" spans="1:78" ht="11.25" hidden="1" customHeight="1" outlineLevel="1" x14ac:dyDescent="0.2">
      <c r="A3" s="17" t="s">
        <v>145</v>
      </c>
      <c r="AA3" s="35" t="s">
        <v>284</v>
      </c>
    </row>
    <row r="4" spans="1:78" hidden="1" outlineLevel="1" x14ac:dyDescent="0.2">
      <c r="A4" s="16" t="s">
        <v>276</v>
      </c>
    </row>
    <row r="5" spans="1:78" hidden="1" outlineLevel="1" x14ac:dyDescent="0.2">
      <c r="A5" s="17" t="s">
        <v>146</v>
      </c>
    </row>
    <row r="6" spans="1:78" hidden="1" outlineLevel="1" x14ac:dyDescent="0.2">
      <c r="A6" s="16" t="s">
        <v>277</v>
      </c>
    </row>
    <row r="7" spans="1:78" collapsed="1" x14ac:dyDescent="0.2">
      <c r="A7" s="47"/>
      <c r="J7" s="18" t="s">
        <v>216</v>
      </c>
      <c r="K7" s="18" t="s">
        <v>299</v>
      </c>
    </row>
    <row r="8" spans="1:78" hidden="1" x14ac:dyDescent="0.2">
      <c r="A8" s="20" t="s">
        <v>278</v>
      </c>
    </row>
    <row r="9" spans="1:78" ht="12" outlineLevel="1" thickBot="1" x14ac:dyDescent="0.25">
      <c r="A9" s="21"/>
      <c r="B9" s="25" t="s">
        <v>149</v>
      </c>
      <c r="C9" s="25" t="s">
        <v>150</v>
      </c>
      <c r="D9" s="25" t="s">
        <v>151</v>
      </c>
      <c r="E9" s="25" t="s">
        <v>152</v>
      </c>
      <c r="F9" s="25" t="s">
        <v>107</v>
      </c>
      <c r="G9" s="25" t="s">
        <v>153</v>
      </c>
      <c r="H9" s="25" t="s">
        <v>155</v>
      </c>
      <c r="I9" s="25" t="s">
        <v>154</v>
      </c>
    </row>
    <row r="10" spans="1:78" outlineLevel="1" x14ac:dyDescent="0.2">
      <c r="B10" s="6">
        <v>0.99647109486911667</v>
      </c>
      <c r="C10" s="6">
        <v>0.99625503945294014</v>
      </c>
      <c r="D10" s="6">
        <v>8.1389813402659134E-2</v>
      </c>
      <c r="E10" s="6">
        <v>1.3299840400129104</v>
      </c>
      <c r="F10" s="26">
        <v>157</v>
      </c>
      <c r="G10" s="26">
        <v>2</v>
      </c>
      <c r="H10" s="27">
        <v>1.9762333088953288</v>
      </c>
      <c r="I10" s="28">
        <v>0.95</v>
      </c>
    </row>
    <row r="11" spans="1:78" x14ac:dyDescent="0.2">
      <c r="A11" s="47"/>
    </row>
    <row r="12" spans="1:78" hidden="1" x14ac:dyDescent="0.2">
      <c r="A12" s="20" t="s">
        <v>279</v>
      </c>
    </row>
    <row r="13" spans="1:78" ht="12" outlineLevel="1" thickBot="1" x14ac:dyDescent="0.25">
      <c r="A13" s="29" t="s">
        <v>157</v>
      </c>
      <c r="B13" s="22" t="s">
        <v>158</v>
      </c>
      <c r="C13" s="22" t="s">
        <v>159</v>
      </c>
      <c r="D13" s="22" t="s">
        <v>160</v>
      </c>
      <c r="E13" s="22" t="s">
        <v>161</v>
      </c>
      <c r="F13" s="22" t="s">
        <v>220</v>
      </c>
      <c r="G13" s="22" t="s">
        <v>221</v>
      </c>
      <c r="H13" s="25" t="s">
        <v>164</v>
      </c>
      <c r="I13" s="25" t="s">
        <v>163</v>
      </c>
    </row>
    <row r="14" spans="1:78" outlineLevel="1" x14ac:dyDescent="0.2">
      <c r="A14" s="30" t="s">
        <v>165</v>
      </c>
      <c r="B14" s="3">
        <v>-8.228382451608983</v>
      </c>
      <c r="C14" s="3">
        <v>0.37159740324018281</v>
      </c>
      <c r="D14" s="3">
        <v>-22.143272207665429</v>
      </c>
      <c r="E14" s="3">
        <v>1.1244251082692346E-48</v>
      </c>
      <c r="F14" s="3">
        <v>-8.9627456173912421</v>
      </c>
      <c r="G14" s="3">
        <v>-7.4940192858267247</v>
      </c>
      <c r="H14" s="6">
        <v>0</v>
      </c>
      <c r="I14" s="6">
        <v>0</v>
      </c>
    </row>
    <row r="15" spans="1:78" outlineLevel="1" x14ac:dyDescent="0.2">
      <c r="A15" s="30" t="s">
        <v>131</v>
      </c>
      <c r="B15" s="3">
        <v>0.65478769365443956</v>
      </c>
      <c r="C15" s="3">
        <v>0.1377096960961299</v>
      </c>
      <c r="D15" s="73">
        <v>4.7548408878729731</v>
      </c>
      <c r="E15" s="3">
        <v>4.6914188509095356E-6</v>
      </c>
      <c r="F15" s="3">
        <v>0.38264120527141465</v>
      </c>
      <c r="G15" s="3">
        <v>0.92693418203746447</v>
      </c>
      <c r="H15" s="6">
        <v>43.283122391415439</v>
      </c>
      <c r="I15" s="74">
        <v>0.15326980476877591</v>
      </c>
    </row>
    <row r="16" spans="1:78" ht="12.75" outlineLevel="1" x14ac:dyDescent="0.25">
      <c r="A16" s="30" t="s">
        <v>132</v>
      </c>
      <c r="B16" s="3">
        <v>3.0306668649186972</v>
      </c>
      <c r="C16" s="3">
        <v>3.0685710345042229E-2</v>
      </c>
      <c r="D16" s="67">
        <v>98.764761540165892</v>
      </c>
      <c r="E16" s="3">
        <v>2.7203114092201436E-136</v>
      </c>
      <c r="F16" s="3">
        <v>2.9700247420277108</v>
      </c>
      <c r="G16" s="3">
        <v>3.0913089878096836</v>
      </c>
      <c r="H16" s="6">
        <v>3.6872733358094969</v>
      </c>
      <c r="I16" s="75">
        <v>0.92921456842132144</v>
      </c>
    </row>
    <row r="17" spans="1:9" outlineLevel="1" x14ac:dyDescent="0.2">
      <c r="A17" s="30" t="s">
        <v>224</v>
      </c>
      <c r="B17" s="3">
        <v>-0.22823932478973102</v>
      </c>
      <c r="C17" s="3">
        <v>6.4202560825539393E-2</v>
      </c>
      <c r="D17" s="76">
        <v>-3.5549878673833022</v>
      </c>
      <c r="E17" s="3">
        <v>5.0882134388880666E-4</v>
      </c>
      <c r="F17" s="3">
        <v>-0.35511856400954034</v>
      </c>
      <c r="G17" s="3">
        <v>-0.10136008556992171</v>
      </c>
      <c r="H17" s="6">
        <v>16.574825788670893</v>
      </c>
      <c r="I17" s="77">
        <v>-7.0912685609291648E-2</v>
      </c>
    </row>
    <row r="18" spans="1:9" outlineLevel="1" x14ac:dyDescent="0.2">
      <c r="A18" s="30" t="s">
        <v>225</v>
      </c>
      <c r="B18" s="3">
        <v>2.30834839701952E-2</v>
      </c>
      <c r="C18" s="3">
        <v>3.7746755360306194E-2</v>
      </c>
      <c r="D18" s="78">
        <v>0.61153558100173488</v>
      </c>
      <c r="E18" s="3">
        <v>0.54178966002897255</v>
      </c>
      <c r="F18" s="3">
        <v>-5.151291127556519E-2</v>
      </c>
      <c r="G18" s="3">
        <v>9.7679879215955598E-2</v>
      </c>
      <c r="H18" s="6">
        <v>1.2412169353658493</v>
      </c>
      <c r="I18" s="79">
        <v>3.338158096344781E-3</v>
      </c>
    </row>
    <row r="19" spans="1:9" outlineLevel="1" x14ac:dyDescent="0.2">
      <c r="A19" s="30" t="s">
        <v>226</v>
      </c>
      <c r="B19" s="3">
        <v>-0.10626112894860441</v>
      </c>
      <c r="C19" s="3">
        <v>2.3822425526155766E-2</v>
      </c>
      <c r="D19" s="80">
        <v>-4.4605503680527958</v>
      </c>
      <c r="E19" s="3">
        <v>1.6141648999825588E-5</v>
      </c>
      <c r="F19" s="3">
        <v>-0.15333979977207177</v>
      </c>
      <c r="G19" s="3">
        <v>-5.9182458125137061E-2</v>
      </c>
      <c r="H19" s="6">
        <v>1.430753724727124</v>
      </c>
      <c r="I19" s="81">
        <v>-2.6141602976440945E-2</v>
      </c>
    </row>
    <row r="20" spans="1:9" outlineLevel="1" x14ac:dyDescent="0.2">
      <c r="A20" s="30" t="s">
        <v>227</v>
      </c>
      <c r="B20" s="3">
        <v>-8.297782546331238E-2</v>
      </c>
      <c r="C20" s="3">
        <v>6.9678875349206235E-2</v>
      </c>
      <c r="D20" s="82">
        <v>-1.1908605735591518</v>
      </c>
      <c r="E20" s="3">
        <v>0.23562771594577547</v>
      </c>
      <c r="F20" s="3">
        <v>-0.22067953985477939</v>
      </c>
      <c r="G20" s="3">
        <v>5.4723888928154621E-2</v>
      </c>
      <c r="H20" s="6">
        <v>7.4973545235891965</v>
      </c>
      <c r="I20" s="83">
        <v>-1.5976302135842332E-2</v>
      </c>
    </row>
    <row r="21" spans="1:9" outlineLevel="1" x14ac:dyDescent="0.2">
      <c r="A21" s="30" t="s">
        <v>228</v>
      </c>
      <c r="B21" s="3">
        <v>-0.24655286774972862</v>
      </c>
      <c r="C21" s="3">
        <v>5.6265439661023937E-2</v>
      </c>
      <c r="D21" s="84">
        <v>-4.3819593205901874</v>
      </c>
      <c r="E21" s="3">
        <v>2.2249456109055432E-5</v>
      </c>
      <c r="F21" s="3">
        <v>-0.3577465037474844</v>
      </c>
      <c r="G21" s="3">
        <v>-0.13535923175197281</v>
      </c>
      <c r="H21" s="6">
        <v>6.0940743540806537</v>
      </c>
      <c r="I21" s="85">
        <v>-5.3000936095934259E-2</v>
      </c>
    </row>
    <row r="22" spans="1:9" outlineLevel="1" x14ac:dyDescent="0.2">
      <c r="A22" s="30" t="s">
        <v>229</v>
      </c>
      <c r="B22" s="3">
        <v>-0.15943765563387324</v>
      </c>
      <c r="C22" s="3">
        <v>7.4202208392625327E-2</v>
      </c>
      <c r="D22" s="86">
        <v>-2.1486915158945479</v>
      </c>
      <c r="E22" s="3">
        <v>3.3296652679831173E-2</v>
      </c>
      <c r="F22" s="3">
        <v>-0.30607853145297192</v>
      </c>
      <c r="G22" s="3">
        <v>-1.2796779814774562E-2</v>
      </c>
      <c r="H22" s="6">
        <v>12.60000915791063</v>
      </c>
      <c r="I22" s="87">
        <v>-3.7369804309147478E-2</v>
      </c>
    </row>
    <row r="23" spans="1:9" outlineLevel="1" x14ac:dyDescent="0.2">
      <c r="A23" s="30" t="s">
        <v>134</v>
      </c>
      <c r="B23" s="3">
        <v>0.52604025396877485</v>
      </c>
      <c r="C23" s="3">
        <v>0.1049370600096078</v>
      </c>
      <c r="D23" s="88">
        <v>5.0129120629128714</v>
      </c>
      <c r="E23" s="3">
        <v>1.5213465523300574E-6</v>
      </c>
      <c r="F23" s="3">
        <v>0.31866014064023995</v>
      </c>
      <c r="G23" s="3">
        <v>0.73342036729730975</v>
      </c>
      <c r="H23" s="6">
        <v>7.8816467419939968</v>
      </c>
      <c r="I23" s="89">
        <v>6.8954068081130929E-2</v>
      </c>
    </row>
    <row r="24" spans="1:9" x14ac:dyDescent="0.2">
      <c r="A24" s="47"/>
    </row>
    <row r="25" spans="1:9" hidden="1" x14ac:dyDescent="0.2">
      <c r="A25" s="20" t="s">
        <v>280</v>
      </c>
    </row>
    <row r="26" spans="1:9" ht="12" hidden="1" outlineLevel="1" thickBot="1" x14ac:dyDescent="0.25">
      <c r="A26" s="29" t="s">
        <v>167</v>
      </c>
      <c r="B26" s="22" t="s">
        <v>171</v>
      </c>
      <c r="C26" s="22" t="s">
        <v>172</v>
      </c>
      <c r="D26" s="22" t="s">
        <v>173</v>
      </c>
      <c r="E26" s="22" t="s">
        <v>174</v>
      </c>
      <c r="F26" s="22" t="s">
        <v>161</v>
      </c>
    </row>
    <row r="27" spans="1:9" hidden="1" outlineLevel="1" x14ac:dyDescent="0.2">
      <c r="A27" s="16" t="s">
        <v>168</v>
      </c>
      <c r="B27" s="24">
        <v>9</v>
      </c>
      <c r="C27" s="23">
        <v>274.96800492981305</v>
      </c>
      <c r="D27" s="23">
        <v>30.552000547757004</v>
      </c>
      <c r="E27" s="23">
        <v>4612.108839960456</v>
      </c>
      <c r="F27" s="23">
        <v>1.8126263087789617E-175</v>
      </c>
    </row>
    <row r="28" spans="1:9" hidden="1" outlineLevel="1" x14ac:dyDescent="0.2">
      <c r="A28" s="16" t="s">
        <v>169</v>
      </c>
      <c r="B28" s="24">
        <v>147</v>
      </c>
      <c r="C28" s="23">
        <v>0.97377235368079174</v>
      </c>
      <c r="D28" s="50">
        <v>6.6243017257196718E-3</v>
      </c>
    </row>
    <row r="29" spans="1:9" hidden="1" outlineLevel="1" x14ac:dyDescent="0.2">
      <c r="A29" s="16" t="s">
        <v>170</v>
      </c>
      <c r="B29" s="24">
        <v>156</v>
      </c>
      <c r="C29" s="23">
        <v>275.94177728349382</v>
      </c>
    </row>
    <row r="30" spans="1:9" collapsed="1" x14ac:dyDescent="0.2">
      <c r="A30" s="47"/>
    </row>
    <row r="31" spans="1:9" hidden="1" x14ac:dyDescent="0.2">
      <c r="A31" s="20" t="s">
        <v>282</v>
      </c>
    </row>
    <row r="32" spans="1:9" ht="12" outlineLevel="1" thickBot="1" x14ac:dyDescent="0.25">
      <c r="A32" s="21"/>
      <c r="B32" s="22" t="s">
        <v>182</v>
      </c>
      <c r="C32" s="22" t="s">
        <v>183</v>
      </c>
      <c r="D32" s="22" t="s">
        <v>184</v>
      </c>
      <c r="E32" s="22" t="s">
        <v>113</v>
      </c>
      <c r="F32" s="22" t="s">
        <v>114</v>
      </c>
      <c r="G32" s="25" t="s">
        <v>180</v>
      </c>
      <c r="H32" s="25" t="s">
        <v>186</v>
      </c>
      <c r="I32" s="33"/>
    </row>
    <row r="33" spans="1:9" outlineLevel="1" x14ac:dyDescent="0.2">
      <c r="A33" s="16" t="s">
        <v>181</v>
      </c>
      <c r="B33" s="3">
        <v>5.1084402101223766E-15</v>
      </c>
      <c r="C33" s="3">
        <v>7.8755137480011353E-2</v>
      </c>
      <c r="D33" s="3">
        <v>6.2901358343071312E-2</v>
      </c>
      <c r="E33" s="3">
        <v>-0.19650304319865253</v>
      </c>
      <c r="F33" s="3">
        <v>0.22303268620155858</v>
      </c>
      <c r="G33" s="28">
        <v>1.2906054679668806E-2</v>
      </c>
      <c r="H33" s="27" t="s">
        <v>283</v>
      </c>
      <c r="I33" s="27"/>
    </row>
    <row r="34" spans="1:9" outlineLevel="1" x14ac:dyDescent="0.2"/>
    <row r="35" spans="1:9" x14ac:dyDescent="0.2">
      <c r="A35" s="47"/>
    </row>
    <row r="36" spans="1:9" hidden="1" x14ac:dyDescent="0.2">
      <c r="A36" s="20" t="s">
        <v>187</v>
      </c>
    </row>
    <row r="37" spans="1:9" outlineLevel="1" x14ac:dyDescent="0.2"/>
    <row r="38" spans="1:9" outlineLevel="1" x14ac:dyDescent="0.2"/>
    <row r="39" spans="1:9" outlineLevel="1" x14ac:dyDescent="0.2">
      <c r="C39" s="34" t="b">
        <v>0</v>
      </c>
    </row>
    <row r="40" spans="1:9" outlineLevel="1" x14ac:dyDescent="0.2"/>
    <row r="41" spans="1:9" outlineLevel="1" x14ac:dyDescent="0.2"/>
    <row r="42" spans="1:9" outlineLevel="1" x14ac:dyDescent="0.2"/>
    <row r="43" spans="1:9" outlineLevel="1" x14ac:dyDescent="0.2"/>
    <row r="44" spans="1:9" outlineLevel="1" x14ac:dyDescent="0.2"/>
    <row r="45" spans="1:9" outlineLevel="1" x14ac:dyDescent="0.2"/>
    <row r="46" spans="1:9" outlineLevel="1" x14ac:dyDescent="0.2"/>
    <row r="47" spans="1:9" outlineLevel="1" x14ac:dyDescent="0.2"/>
    <row r="48" spans="1:9" outlineLevel="1" x14ac:dyDescent="0.2"/>
    <row r="49" spans="1:1" outlineLevel="1" x14ac:dyDescent="0.2"/>
    <row r="50" spans="1:1" outlineLevel="1" x14ac:dyDescent="0.2"/>
    <row r="51" spans="1:1" outlineLevel="1" x14ac:dyDescent="0.2"/>
    <row r="52" spans="1:1" outlineLevel="1" x14ac:dyDescent="0.2"/>
    <row r="53" spans="1:1" outlineLevel="1" x14ac:dyDescent="0.2"/>
    <row r="54" spans="1:1" outlineLevel="1" x14ac:dyDescent="0.2"/>
    <row r="55" spans="1:1" outlineLevel="1" x14ac:dyDescent="0.2"/>
    <row r="56" spans="1:1" outlineLevel="1" x14ac:dyDescent="0.2"/>
    <row r="57" spans="1:1" x14ac:dyDescent="0.2">
      <c r="A57" s="48"/>
    </row>
    <row r="58" spans="1:1" hidden="1" x14ac:dyDescent="0.2">
      <c r="A58" s="20" t="s">
        <v>189</v>
      </c>
    </row>
    <row r="59" spans="1:1" outlineLevel="1" x14ac:dyDescent="0.2"/>
    <row r="60" spans="1:1" outlineLevel="1" x14ac:dyDescent="0.2"/>
    <row r="61" spans="1:1" outlineLevel="1" x14ac:dyDescent="0.2"/>
    <row r="62" spans="1:1" outlineLevel="1" x14ac:dyDescent="0.2"/>
    <row r="63" spans="1:1" outlineLevel="1" x14ac:dyDescent="0.2"/>
    <row r="64" spans="1:1" outlineLevel="1" x14ac:dyDescent="0.2"/>
    <row r="65" spans="1:1" outlineLevel="1" x14ac:dyDescent="0.2"/>
    <row r="66" spans="1:1" outlineLevel="1" x14ac:dyDescent="0.2"/>
    <row r="67" spans="1:1" outlineLevel="1" x14ac:dyDescent="0.2"/>
    <row r="68" spans="1:1" outlineLevel="1" x14ac:dyDescent="0.2"/>
    <row r="69" spans="1:1" outlineLevel="1" x14ac:dyDescent="0.2"/>
    <row r="70" spans="1:1" outlineLevel="1" x14ac:dyDescent="0.2"/>
    <row r="71" spans="1:1" outlineLevel="1" x14ac:dyDescent="0.2"/>
    <row r="72" spans="1:1" outlineLevel="1" x14ac:dyDescent="0.2"/>
    <row r="73" spans="1:1" outlineLevel="1" x14ac:dyDescent="0.2"/>
    <row r="74" spans="1:1" outlineLevel="1" x14ac:dyDescent="0.2"/>
    <row r="75" spans="1:1" outlineLevel="1" x14ac:dyDescent="0.2"/>
    <row r="76" spans="1:1" outlineLevel="1" x14ac:dyDescent="0.2"/>
    <row r="77" spans="1:1" outlineLevel="1" x14ac:dyDescent="0.2"/>
    <row r="78" spans="1:1" outlineLevel="1" x14ac:dyDescent="0.2"/>
    <row r="79" spans="1:1" x14ac:dyDescent="0.2">
      <c r="A79" s="48"/>
    </row>
    <row r="80" spans="1:1" hidden="1" x14ac:dyDescent="0.2">
      <c r="A80" s="20" t="s">
        <v>190</v>
      </c>
    </row>
    <row r="81" spans="1:1" outlineLevel="1" x14ac:dyDescent="0.2"/>
    <row r="82" spans="1:1" outlineLevel="1" x14ac:dyDescent="0.2"/>
    <row r="83" spans="1:1" outlineLevel="1" x14ac:dyDescent="0.2"/>
    <row r="84" spans="1:1" outlineLevel="1" x14ac:dyDescent="0.2"/>
    <row r="85" spans="1:1" outlineLevel="1" x14ac:dyDescent="0.2"/>
    <row r="86" spans="1:1" outlineLevel="1" x14ac:dyDescent="0.2"/>
    <row r="87" spans="1:1" outlineLevel="1" x14ac:dyDescent="0.2"/>
    <row r="88" spans="1:1" outlineLevel="1" x14ac:dyDescent="0.2"/>
    <row r="89" spans="1:1" outlineLevel="1" x14ac:dyDescent="0.2"/>
    <row r="90" spans="1:1" outlineLevel="1" x14ac:dyDescent="0.2"/>
    <row r="91" spans="1:1" outlineLevel="1" x14ac:dyDescent="0.2"/>
    <row r="92" spans="1:1" outlineLevel="1" x14ac:dyDescent="0.2"/>
    <row r="93" spans="1:1" outlineLevel="1" x14ac:dyDescent="0.2"/>
    <row r="94" spans="1:1" outlineLevel="1" x14ac:dyDescent="0.2"/>
    <row r="95" spans="1:1" outlineLevel="1" x14ac:dyDescent="0.2"/>
    <row r="96" spans="1:1" outlineLevel="1" x14ac:dyDescent="0.2"/>
    <row r="97" spans="1:1" outlineLevel="1" x14ac:dyDescent="0.2"/>
    <row r="98" spans="1:1" outlineLevel="1" x14ac:dyDescent="0.2"/>
    <row r="99" spans="1:1" outlineLevel="1" x14ac:dyDescent="0.2"/>
    <row r="100" spans="1:1" outlineLevel="1" x14ac:dyDescent="0.2"/>
    <row r="101" spans="1:1" x14ac:dyDescent="0.2">
      <c r="A101" s="48"/>
    </row>
    <row r="102" spans="1:1" hidden="1" x14ac:dyDescent="0.2">
      <c r="A102" s="20" t="s">
        <v>191</v>
      </c>
    </row>
    <row r="103" spans="1:1" outlineLevel="1" x14ac:dyDescent="0.2"/>
    <row r="104" spans="1:1" outlineLevel="1" x14ac:dyDescent="0.2"/>
    <row r="105" spans="1:1" outlineLevel="1" x14ac:dyDescent="0.2"/>
    <row r="106" spans="1:1" outlineLevel="1" x14ac:dyDescent="0.2"/>
    <row r="107" spans="1:1" outlineLevel="1" x14ac:dyDescent="0.2"/>
    <row r="108" spans="1:1" outlineLevel="1" x14ac:dyDescent="0.2"/>
    <row r="109" spans="1:1" outlineLevel="1" x14ac:dyDescent="0.2"/>
    <row r="110" spans="1:1" outlineLevel="1" x14ac:dyDescent="0.2"/>
    <row r="111" spans="1:1" outlineLevel="1" x14ac:dyDescent="0.2"/>
    <row r="112" spans="1:1" outlineLevel="1" x14ac:dyDescent="0.2"/>
    <row r="113" spans="1:1" outlineLevel="1" x14ac:dyDescent="0.2"/>
    <row r="114" spans="1:1" outlineLevel="1" x14ac:dyDescent="0.2"/>
    <row r="115" spans="1:1" outlineLevel="1" x14ac:dyDescent="0.2"/>
    <row r="116" spans="1:1" outlineLevel="1" x14ac:dyDescent="0.2"/>
    <row r="117" spans="1:1" outlineLevel="1" x14ac:dyDescent="0.2"/>
    <row r="118" spans="1:1" outlineLevel="1" x14ac:dyDescent="0.2"/>
    <row r="119" spans="1:1" outlineLevel="1" x14ac:dyDescent="0.2"/>
    <row r="120" spans="1:1" outlineLevel="1" x14ac:dyDescent="0.2"/>
    <row r="121" spans="1:1" outlineLevel="1" x14ac:dyDescent="0.2"/>
    <row r="122" spans="1:1" outlineLevel="1" x14ac:dyDescent="0.2"/>
    <row r="123" spans="1:1" x14ac:dyDescent="0.2">
      <c r="A123" s="48"/>
    </row>
    <row r="124" spans="1:1" hidden="1" x14ac:dyDescent="0.2">
      <c r="A124" s="20" t="s">
        <v>192</v>
      </c>
    </row>
    <row r="125" spans="1:1" outlineLevel="1" x14ac:dyDescent="0.2"/>
    <row r="126" spans="1:1" outlineLevel="1" x14ac:dyDescent="0.2"/>
    <row r="127" spans="1:1" outlineLevel="1" x14ac:dyDescent="0.2"/>
    <row r="128" spans="1:1" outlineLevel="1" x14ac:dyDescent="0.2"/>
    <row r="129" outlineLevel="1" x14ac:dyDescent="0.2"/>
    <row r="130" outlineLevel="1" x14ac:dyDescent="0.2"/>
    <row r="131" outlineLevel="1" x14ac:dyDescent="0.2"/>
    <row r="132" outlineLevel="1" x14ac:dyDescent="0.2"/>
    <row r="133" outlineLevel="1" x14ac:dyDescent="0.2"/>
    <row r="134" outlineLevel="1" x14ac:dyDescent="0.2"/>
    <row r="135" outlineLevel="1" x14ac:dyDescent="0.2"/>
    <row r="136" outlineLevel="1" x14ac:dyDescent="0.2"/>
    <row r="137" outlineLevel="1" x14ac:dyDescent="0.2"/>
    <row r="138" outlineLevel="1" x14ac:dyDescent="0.2"/>
    <row r="139" outlineLevel="1" x14ac:dyDescent="0.2"/>
    <row r="140" outlineLevel="1" x14ac:dyDescent="0.2"/>
    <row r="141" outlineLevel="1" x14ac:dyDescent="0.2"/>
    <row r="142" outlineLevel="1" x14ac:dyDescent="0.2"/>
    <row r="143" outlineLevel="1" x14ac:dyDescent="0.2"/>
    <row r="144" outlineLevel="1" x14ac:dyDescent="0.2"/>
    <row r="145" spans="1:1" x14ac:dyDescent="0.2">
      <c r="A145" s="48"/>
    </row>
    <row r="148" spans="1:1" x14ac:dyDescent="0.2">
      <c r="A148" s="18" t="s">
        <v>127</v>
      </c>
    </row>
  </sheetData>
  <dataValidations count="1">
    <dataValidation type="decimal" allowBlank="1" showInputMessage="1" showErrorMessage="1" error="Please enter a confidence level between 0 and 1." sqref="I10">
      <formula1>0</formula1>
      <formula2>1</formula2>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62"/>
  <sheetViews>
    <sheetView showGridLines="0" showRowColHeaders="0" zoomScaleNormal="100" workbookViewId="0">
      <selection activeCell="B1" sqref="B1"/>
    </sheetView>
  </sheetViews>
  <sheetFormatPr defaultRowHeight="11.25" outlineLevelRow="1" x14ac:dyDescent="0.2"/>
  <cols>
    <col min="1" max="1" width="18.7109375" style="16" customWidth="1"/>
    <col min="2" max="10" width="10.7109375" style="16" customWidth="1"/>
    <col min="11" max="77" width="9.140625" style="16"/>
    <col min="78" max="78" width="68.140625" style="16" bestFit="1" customWidth="1"/>
    <col min="79" max="16384" width="9.140625" style="16"/>
  </cols>
  <sheetData>
    <row r="1" spans="1:78" x14ac:dyDescent="0.2">
      <c r="A1" s="17" t="s">
        <v>141</v>
      </c>
      <c r="B1" s="16" t="s">
        <v>303</v>
      </c>
      <c r="M1" s="18" t="s">
        <v>211</v>
      </c>
      <c r="N1" s="18" t="s">
        <v>213</v>
      </c>
      <c r="O1" s="18" t="s">
        <v>218</v>
      </c>
      <c r="P1" s="18" t="s">
        <v>320</v>
      </c>
      <c r="Q1" s="18" t="s">
        <v>162</v>
      </c>
      <c r="R1" s="18" t="s">
        <v>116</v>
      </c>
      <c r="U1" s="18" t="s">
        <v>219</v>
      </c>
      <c r="Y1" s="18" t="s">
        <v>281</v>
      </c>
      <c r="Z1" s="49" t="s">
        <v>304</v>
      </c>
      <c r="BZ1" s="19" t="s">
        <v>304</v>
      </c>
    </row>
    <row r="2" spans="1:78" ht="11.25" customHeight="1" x14ac:dyDescent="0.2">
      <c r="A2" s="17" t="s">
        <v>144</v>
      </c>
      <c r="C2" s="16" t="s">
        <v>101</v>
      </c>
      <c r="Q2" s="18" t="s">
        <v>313</v>
      </c>
      <c r="R2" s="18" t="s">
        <v>215</v>
      </c>
      <c r="S2" s="18" t="s">
        <v>214</v>
      </c>
    </row>
    <row r="3" spans="1:78" ht="11.25" hidden="1" customHeight="1" outlineLevel="1" x14ac:dyDescent="0.2">
      <c r="A3" s="17" t="s">
        <v>145</v>
      </c>
      <c r="AA3" s="35" t="s">
        <v>311</v>
      </c>
    </row>
    <row r="4" spans="1:78" hidden="1" outlineLevel="1" x14ac:dyDescent="0.2">
      <c r="A4" s="16" t="s">
        <v>302</v>
      </c>
    </row>
    <row r="5" spans="1:78" hidden="1" outlineLevel="1" x14ac:dyDescent="0.2">
      <c r="A5" s="17" t="s">
        <v>146</v>
      </c>
    </row>
    <row r="6" spans="1:78" hidden="1" outlineLevel="1" x14ac:dyDescent="0.2">
      <c r="A6" s="16" t="s">
        <v>305</v>
      </c>
    </row>
    <row r="7" spans="1:78" collapsed="1" x14ac:dyDescent="0.2">
      <c r="A7" s="47"/>
      <c r="J7" s="18" t="s">
        <v>216</v>
      </c>
      <c r="K7" s="18" t="s">
        <v>316</v>
      </c>
    </row>
    <row r="8" spans="1:78" hidden="1" x14ac:dyDescent="0.2">
      <c r="A8" s="20" t="s">
        <v>306</v>
      </c>
    </row>
    <row r="9" spans="1:78" ht="12" outlineLevel="1" thickBot="1" x14ac:dyDescent="0.25">
      <c r="A9" s="21"/>
      <c r="B9" s="25" t="s">
        <v>149</v>
      </c>
      <c r="C9" s="25" t="s">
        <v>150</v>
      </c>
      <c r="D9" s="25" t="s">
        <v>151</v>
      </c>
      <c r="E9" s="25" t="s">
        <v>152</v>
      </c>
      <c r="F9" s="25" t="s">
        <v>107</v>
      </c>
      <c r="G9" s="25" t="s">
        <v>153</v>
      </c>
      <c r="H9" s="25" t="s">
        <v>155</v>
      </c>
      <c r="I9" s="25" t="s">
        <v>154</v>
      </c>
    </row>
    <row r="10" spans="1:78" outlineLevel="1" x14ac:dyDescent="0.2">
      <c r="B10" s="6">
        <v>0.98139747132016064</v>
      </c>
      <c r="C10" s="6">
        <v>0.98127745500609709</v>
      </c>
      <c r="D10" s="6">
        <v>49.095981965832067</v>
      </c>
      <c r="E10" s="6">
        <v>358.80914983942745</v>
      </c>
      <c r="F10" s="26">
        <v>157</v>
      </c>
      <c r="G10" s="26">
        <v>2</v>
      </c>
      <c r="H10" s="27">
        <v>1.9753871310551163</v>
      </c>
      <c r="I10" s="28">
        <v>0.95</v>
      </c>
    </row>
    <row r="11" spans="1:78" x14ac:dyDescent="0.2">
      <c r="A11" s="47"/>
    </row>
    <row r="12" spans="1:78" hidden="1" x14ac:dyDescent="0.2">
      <c r="A12" s="20" t="s">
        <v>307</v>
      </c>
    </row>
    <row r="13" spans="1:78" ht="12" outlineLevel="1" thickBot="1" x14ac:dyDescent="0.25">
      <c r="A13" s="29" t="s">
        <v>157</v>
      </c>
      <c r="B13" s="22" t="s">
        <v>158</v>
      </c>
      <c r="C13" s="22" t="s">
        <v>159</v>
      </c>
      <c r="D13" s="22" t="s">
        <v>160</v>
      </c>
      <c r="E13" s="22" t="s">
        <v>161</v>
      </c>
      <c r="F13" s="22" t="s">
        <v>220</v>
      </c>
      <c r="G13" s="22" t="s">
        <v>221</v>
      </c>
      <c r="H13" s="25" t="s">
        <v>164</v>
      </c>
      <c r="I13" s="25" t="s">
        <v>163</v>
      </c>
    </row>
    <row r="14" spans="1:78" outlineLevel="1" x14ac:dyDescent="0.2">
      <c r="A14" s="30" t="s">
        <v>165</v>
      </c>
      <c r="B14" s="3">
        <v>0.88966624060021837</v>
      </c>
      <c r="C14" s="3">
        <v>5.9121371614252229</v>
      </c>
      <c r="D14" s="3">
        <v>0.15048132617845911</v>
      </c>
      <c r="E14" s="3">
        <v>0.88058053248981583</v>
      </c>
      <c r="F14" s="3">
        <v>-10.789093425111892</v>
      </c>
      <c r="G14" s="3">
        <v>12.56842590631233</v>
      </c>
      <c r="H14" s="6">
        <v>0</v>
      </c>
      <c r="I14" s="6">
        <v>0</v>
      </c>
    </row>
    <row r="15" spans="1:78" outlineLevel="1" x14ac:dyDescent="0.2">
      <c r="A15" s="30" t="s">
        <v>302</v>
      </c>
      <c r="B15" s="3">
        <v>1.0012352498653543</v>
      </c>
      <c r="C15" s="3">
        <v>1.107219704680565E-2</v>
      </c>
      <c r="D15" s="3">
        <v>90.427874940521633</v>
      </c>
      <c r="E15" s="3">
        <v>5.0341658743699147E-136</v>
      </c>
      <c r="F15" s="3">
        <v>0.97936337430658793</v>
      </c>
      <c r="G15" s="3">
        <v>1.0231071254241206</v>
      </c>
      <c r="H15" s="6">
        <v>1</v>
      </c>
      <c r="I15" s="6">
        <v>0.99065507181872425</v>
      </c>
    </row>
    <row r="16" spans="1:78" x14ac:dyDescent="0.2">
      <c r="A16" s="47"/>
    </row>
    <row r="17" spans="1:7" hidden="1" x14ac:dyDescent="0.2">
      <c r="A17" s="20" t="s">
        <v>308</v>
      </c>
    </row>
    <row r="18" spans="1:7" ht="12" hidden="1" outlineLevel="1" thickBot="1" x14ac:dyDescent="0.25">
      <c r="A18" s="29" t="s">
        <v>167</v>
      </c>
      <c r="B18" s="22" t="s">
        <v>171</v>
      </c>
      <c r="C18" s="22" t="s">
        <v>172</v>
      </c>
      <c r="D18" s="22" t="s">
        <v>173</v>
      </c>
      <c r="E18" s="22" t="s">
        <v>174</v>
      </c>
      <c r="F18" s="22" t="s">
        <v>161</v>
      </c>
    </row>
    <row r="19" spans="1:7" hidden="1" outlineLevel="1" x14ac:dyDescent="0.2">
      <c r="A19" s="16" t="s">
        <v>168</v>
      </c>
      <c r="B19" s="24">
        <v>1</v>
      </c>
      <c r="C19" s="31">
        <v>19710450.543320518</v>
      </c>
      <c r="D19" s="31">
        <v>19710450.543320518</v>
      </c>
      <c r="E19" s="23">
        <v>8177.2005662586143</v>
      </c>
      <c r="F19" s="23">
        <v>5.0341658743702003E-136</v>
      </c>
    </row>
    <row r="20" spans="1:7" hidden="1" outlineLevel="1" x14ac:dyDescent="0.2">
      <c r="A20" s="16" t="s">
        <v>169</v>
      </c>
      <c r="B20" s="24">
        <v>155</v>
      </c>
      <c r="C20" s="31">
        <v>373614.39400434273</v>
      </c>
      <c r="D20" s="31">
        <v>2410.4154451893078</v>
      </c>
    </row>
    <row r="21" spans="1:7" hidden="1" outlineLevel="1" x14ac:dyDescent="0.2">
      <c r="A21" s="16" t="s">
        <v>170</v>
      </c>
      <c r="B21" s="24">
        <v>156</v>
      </c>
      <c r="C21" s="31">
        <v>20084064.937324859</v>
      </c>
    </row>
    <row r="22" spans="1:7" collapsed="1" x14ac:dyDescent="0.2">
      <c r="A22" s="47"/>
    </row>
    <row r="23" spans="1:7" hidden="1" x14ac:dyDescent="0.2">
      <c r="A23" s="20" t="s">
        <v>175</v>
      </c>
    </row>
    <row r="24" spans="1:7" outlineLevel="1" x14ac:dyDescent="0.2"/>
    <row r="25" spans="1:7" outlineLevel="1" x14ac:dyDescent="0.2">
      <c r="B25" s="32" t="s">
        <v>302</v>
      </c>
      <c r="C25" s="32" t="s">
        <v>176</v>
      </c>
      <c r="D25" s="32" t="s">
        <v>177</v>
      </c>
      <c r="E25" s="32" t="s">
        <v>178</v>
      </c>
      <c r="F25" s="32" t="s">
        <v>222</v>
      </c>
      <c r="G25" s="32" t="s">
        <v>223</v>
      </c>
    </row>
    <row r="26" spans="1:7" outlineLevel="1" x14ac:dyDescent="0.2">
      <c r="B26" s="32">
        <v>5.7629105041399198</v>
      </c>
      <c r="C26" s="32">
        <v>5.8645077094218276</v>
      </c>
      <c r="D26" s="32">
        <v>49.444998694136657</v>
      </c>
      <c r="E26" s="32">
        <v>6.6596953791644014</v>
      </c>
      <c r="F26" s="32">
        <v>-91.013318736270179</v>
      </c>
      <c r="G26" s="32">
        <v>104.33270949459899</v>
      </c>
    </row>
    <row r="27" spans="1:7" outlineLevel="1" x14ac:dyDescent="0.2">
      <c r="B27" s="32">
        <v>444.22281605510744</v>
      </c>
      <c r="C27" s="32">
        <v>3.948965564105392</v>
      </c>
      <c r="D27" s="32">
        <v>49.254540645668371</v>
      </c>
      <c r="E27" s="32">
        <v>445.66120846942516</v>
      </c>
      <c r="F27" s="32">
        <v>348.36442273194069</v>
      </c>
      <c r="G27" s="32">
        <v>542.95799420690958</v>
      </c>
    </row>
    <row r="28" spans="1:7" outlineLevel="1" x14ac:dyDescent="0.2">
      <c r="B28" s="32">
        <v>882.68272160607489</v>
      </c>
      <c r="C28" s="32">
        <v>6.6281756597456711</v>
      </c>
      <c r="D28" s="32">
        <v>49.541378238455906</v>
      </c>
      <c r="E28" s="32">
        <v>884.66272155968591</v>
      </c>
      <c r="F28" s="32">
        <v>786.79932053270613</v>
      </c>
      <c r="G28" s="32">
        <v>982.52612258666568</v>
      </c>
    </row>
    <row r="29" spans="1:7" outlineLevel="1" x14ac:dyDescent="0.2">
      <c r="B29" s="32">
        <v>1321.1426271570424</v>
      </c>
      <c r="C29" s="32">
        <v>10.927378520200181</v>
      </c>
      <c r="D29" s="32">
        <v>50.297346316809197</v>
      </c>
      <c r="E29" s="32">
        <v>1323.6642346499466</v>
      </c>
      <c r="F29" s="32">
        <v>1224.3075040094993</v>
      </c>
      <c r="G29" s="32">
        <v>1423.0209652903939</v>
      </c>
    </row>
    <row r="30" spans="1:7" outlineLevel="1" x14ac:dyDescent="0.2">
      <c r="B30" s="32">
        <v>1759.6025327080099</v>
      </c>
      <c r="C30" s="32">
        <v>15.556959705172222</v>
      </c>
      <c r="D30" s="32">
        <v>51.501790652924484</v>
      </c>
      <c r="E30" s="32">
        <v>1762.6657477402073</v>
      </c>
      <c r="F30" s="32">
        <v>1660.9297732581256</v>
      </c>
      <c r="G30" s="32">
        <v>1864.401722222289</v>
      </c>
    </row>
    <row r="31" spans="1:7" outlineLevel="1" x14ac:dyDescent="0.2"/>
    <row r="32" spans="1:7" outlineLevel="1" x14ac:dyDescent="0.2"/>
    <row r="33" spans="1:9" outlineLevel="1" x14ac:dyDescent="0.2"/>
    <row r="34" spans="1:9" outlineLevel="1" x14ac:dyDescent="0.2"/>
    <row r="35" spans="1:9" outlineLevel="1" x14ac:dyDescent="0.2"/>
    <row r="36" spans="1:9" outlineLevel="1" x14ac:dyDescent="0.2"/>
    <row r="37" spans="1:9" outlineLevel="1" x14ac:dyDescent="0.2"/>
    <row r="38" spans="1:9" outlineLevel="1" x14ac:dyDescent="0.2"/>
    <row r="39" spans="1:9" outlineLevel="1" x14ac:dyDescent="0.2"/>
    <row r="40" spans="1:9" outlineLevel="1" x14ac:dyDescent="0.2"/>
    <row r="41" spans="1:9" outlineLevel="1" x14ac:dyDescent="0.2"/>
    <row r="42" spans="1:9" outlineLevel="1" x14ac:dyDescent="0.2"/>
    <row r="43" spans="1:9" outlineLevel="1" x14ac:dyDescent="0.2"/>
    <row r="44" spans="1:9" x14ac:dyDescent="0.2">
      <c r="A44" s="48"/>
    </row>
    <row r="45" spans="1:9" hidden="1" x14ac:dyDescent="0.2">
      <c r="A45" s="20" t="s">
        <v>309</v>
      </c>
    </row>
    <row r="46" spans="1:9" ht="12" outlineLevel="1" thickBot="1" x14ac:dyDescent="0.25">
      <c r="A46" s="21"/>
      <c r="B46" s="22" t="s">
        <v>182</v>
      </c>
      <c r="C46" s="22" t="s">
        <v>183</v>
      </c>
      <c r="D46" s="22" t="s">
        <v>184</v>
      </c>
      <c r="E46" s="22" t="s">
        <v>113</v>
      </c>
      <c r="F46" s="22" t="s">
        <v>114</v>
      </c>
      <c r="G46" s="25" t="s">
        <v>180</v>
      </c>
      <c r="H46" s="25" t="s">
        <v>186</v>
      </c>
      <c r="I46" s="33"/>
    </row>
    <row r="47" spans="1:9" outlineLevel="1" x14ac:dyDescent="0.2">
      <c r="A47" s="16" t="s">
        <v>181</v>
      </c>
      <c r="B47" s="3">
        <v>5.7929598839040018E-15</v>
      </c>
      <c r="C47" s="3">
        <v>48.782266408513941</v>
      </c>
      <c r="D47" s="3">
        <v>26.967263129526717</v>
      </c>
      <c r="E47" s="3">
        <v>-160.10909486938863</v>
      </c>
      <c r="F47" s="3">
        <v>285.44047772985073</v>
      </c>
      <c r="G47" s="28">
        <v>6.7336220703308289E-2</v>
      </c>
      <c r="H47" s="27" t="s">
        <v>310</v>
      </c>
      <c r="I47" s="27"/>
    </row>
    <row r="48" spans="1:9" outlineLevel="1" x14ac:dyDescent="0.2"/>
    <row r="49" spans="1:3" x14ac:dyDescent="0.2">
      <c r="A49" s="47"/>
    </row>
    <row r="50" spans="1:3" hidden="1" x14ac:dyDescent="0.2">
      <c r="A50" s="20" t="s">
        <v>187</v>
      </c>
    </row>
    <row r="51" spans="1:3" outlineLevel="1" x14ac:dyDescent="0.2"/>
    <row r="52" spans="1:3" outlineLevel="1" x14ac:dyDescent="0.2"/>
    <row r="53" spans="1:3" outlineLevel="1" x14ac:dyDescent="0.2">
      <c r="C53" s="34" t="b">
        <v>0</v>
      </c>
    </row>
    <row r="54" spans="1:3" outlineLevel="1" x14ac:dyDescent="0.2"/>
    <row r="55" spans="1:3" outlineLevel="1" x14ac:dyDescent="0.2"/>
    <row r="56" spans="1:3" outlineLevel="1" x14ac:dyDescent="0.2"/>
    <row r="57" spans="1:3" outlineLevel="1" x14ac:dyDescent="0.2"/>
    <row r="58" spans="1:3" outlineLevel="1" x14ac:dyDescent="0.2"/>
    <row r="59" spans="1:3" outlineLevel="1" x14ac:dyDescent="0.2"/>
    <row r="60" spans="1:3" outlineLevel="1" x14ac:dyDescent="0.2"/>
    <row r="61" spans="1:3" outlineLevel="1" x14ac:dyDescent="0.2"/>
    <row r="62" spans="1:3" outlineLevel="1" x14ac:dyDescent="0.2"/>
    <row r="63" spans="1:3" outlineLevel="1" x14ac:dyDescent="0.2"/>
    <row r="64" spans="1:3" outlineLevel="1" x14ac:dyDescent="0.2"/>
    <row r="65" spans="1:1" outlineLevel="1" x14ac:dyDescent="0.2"/>
    <row r="66" spans="1:1" outlineLevel="1" x14ac:dyDescent="0.2"/>
    <row r="67" spans="1:1" outlineLevel="1" x14ac:dyDescent="0.2"/>
    <row r="68" spans="1:1" outlineLevel="1" x14ac:dyDescent="0.2"/>
    <row r="69" spans="1:1" outlineLevel="1" x14ac:dyDescent="0.2"/>
    <row r="70" spans="1:1" outlineLevel="1" x14ac:dyDescent="0.2"/>
    <row r="71" spans="1:1" x14ac:dyDescent="0.2">
      <c r="A71" s="48"/>
    </row>
    <row r="72" spans="1:1" hidden="1" x14ac:dyDescent="0.2">
      <c r="A72" s="20" t="s">
        <v>189</v>
      </c>
    </row>
    <row r="73" spans="1:1" outlineLevel="1" x14ac:dyDescent="0.2"/>
    <row r="74" spans="1:1" outlineLevel="1" x14ac:dyDescent="0.2"/>
    <row r="75" spans="1:1" outlineLevel="1" x14ac:dyDescent="0.2"/>
    <row r="76" spans="1:1" outlineLevel="1" x14ac:dyDescent="0.2"/>
    <row r="77" spans="1:1" outlineLevel="1" x14ac:dyDescent="0.2"/>
    <row r="78" spans="1:1" outlineLevel="1" x14ac:dyDescent="0.2"/>
    <row r="79" spans="1:1" outlineLevel="1" x14ac:dyDescent="0.2"/>
    <row r="80" spans="1:1" outlineLevel="1" x14ac:dyDescent="0.2"/>
    <row r="81" spans="1:1" outlineLevel="1" x14ac:dyDescent="0.2"/>
    <row r="82" spans="1:1" outlineLevel="1" x14ac:dyDescent="0.2"/>
    <row r="83" spans="1:1" outlineLevel="1" x14ac:dyDescent="0.2"/>
    <row r="84" spans="1:1" outlineLevel="1" x14ac:dyDescent="0.2"/>
    <row r="85" spans="1:1" outlineLevel="1" x14ac:dyDescent="0.2"/>
    <row r="86" spans="1:1" outlineLevel="1" x14ac:dyDescent="0.2"/>
    <row r="87" spans="1:1" outlineLevel="1" x14ac:dyDescent="0.2"/>
    <row r="88" spans="1:1" outlineLevel="1" x14ac:dyDescent="0.2"/>
    <row r="89" spans="1:1" outlineLevel="1" x14ac:dyDescent="0.2"/>
    <row r="90" spans="1:1" outlineLevel="1" x14ac:dyDescent="0.2"/>
    <row r="91" spans="1:1" outlineLevel="1" x14ac:dyDescent="0.2"/>
    <row r="92" spans="1:1" outlineLevel="1" x14ac:dyDescent="0.2"/>
    <row r="93" spans="1:1" x14ac:dyDescent="0.2">
      <c r="A93" s="48"/>
    </row>
    <row r="94" spans="1:1" hidden="1" x14ac:dyDescent="0.2">
      <c r="A94" s="20" t="s">
        <v>190</v>
      </c>
    </row>
    <row r="95" spans="1:1" outlineLevel="1" x14ac:dyDescent="0.2"/>
    <row r="96" spans="1:1" outlineLevel="1" x14ac:dyDescent="0.2"/>
    <row r="97" outlineLevel="1" x14ac:dyDescent="0.2"/>
    <row r="98" outlineLevel="1" x14ac:dyDescent="0.2"/>
    <row r="99" outlineLevel="1" x14ac:dyDescent="0.2"/>
    <row r="100" outlineLevel="1" x14ac:dyDescent="0.2"/>
    <row r="101" outlineLevel="1" x14ac:dyDescent="0.2"/>
    <row r="102" outlineLevel="1" x14ac:dyDescent="0.2"/>
    <row r="103" outlineLevel="1" x14ac:dyDescent="0.2"/>
    <row r="104" outlineLevel="1" x14ac:dyDescent="0.2"/>
    <row r="105" outlineLevel="1" x14ac:dyDescent="0.2"/>
    <row r="106" outlineLevel="1" x14ac:dyDescent="0.2"/>
    <row r="107" outlineLevel="1" x14ac:dyDescent="0.2"/>
    <row r="108" outlineLevel="1" x14ac:dyDescent="0.2"/>
    <row r="109" outlineLevel="1" x14ac:dyDescent="0.2"/>
    <row r="110" outlineLevel="1" x14ac:dyDescent="0.2"/>
    <row r="111" outlineLevel="1" x14ac:dyDescent="0.2"/>
    <row r="112" outlineLevel="1" x14ac:dyDescent="0.2"/>
    <row r="113" spans="1:1" outlineLevel="1" x14ac:dyDescent="0.2"/>
    <row r="114" spans="1:1" outlineLevel="1" x14ac:dyDescent="0.2"/>
    <row r="115" spans="1:1" x14ac:dyDescent="0.2">
      <c r="A115" s="48"/>
    </row>
    <row r="116" spans="1:1" hidden="1" x14ac:dyDescent="0.2">
      <c r="A116" s="20" t="s">
        <v>191</v>
      </c>
    </row>
    <row r="117" spans="1:1" outlineLevel="1" x14ac:dyDescent="0.2"/>
    <row r="118" spans="1:1" outlineLevel="1" x14ac:dyDescent="0.2"/>
    <row r="119" spans="1:1" outlineLevel="1" x14ac:dyDescent="0.2"/>
    <row r="120" spans="1:1" outlineLevel="1" x14ac:dyDescent="0.2"/>
    <row r="121" spans="1:1" outlineLevel="1" x14ac:dyDescent="0.2"/>
    <row r="122" spans="1:1" outlineLevel="1" x14ac:dyDescent="0.2"/>
    <row r="123" spans="1:1" outlineLevel="1" x14ac:dyDescent="0.2"/>
    <row r="124" spans="1:1" outlineLevel="1" x14ac:dyDescent="0.2"/>
    <row r="125" spans="1:1" outlineLevel="1" x14ac:dyDescent="0.2"/>
    <row r="126" spans="1:1" outlineLevel="1" x14ac:dyDescent="0.2"/>
    <row r="127" spans="1:1" outlineLevel="1" x14ac:dyDescent="0.2"/>
    <row r="128" spans="1:1" outlineLevel="1" x14ac:dyDescent="0.2"/>
    <row r="129" spans="1:1" outlineLevel="1" x14ac:dyDescent="0.2"/>
    <row r="130" spans="1:1" outlineLevel="1" x14ac:dyDescent="0.2"/>
    <row r="131" spans="1:1" outlineLevel="1" x14ac:dyDescent="0.2"/>
    <row r="132" spans="1:1" outlineLevel="1" x14ac:dyDescent="0.2"/>
    <row r="133" spans="1:1" outlineLevel="1" x14ac:dyDescent="0.2"/>
    <row r="134" spans="1:1" outlineLevel="1" x14ac:dyDescent="0.2"/>
    <row r="135" spans="1:1" outlineLevel="1" x14ac:dyDescent="0.2"/>
    <row r="136" spans="1:1" outlineLevel="1" x14ac:dyDescent="0.2"/>
    <row r="137" spans="1:1" x14ac:dyDescent="0.2">
      <c r="A137" s="48"/>
    </row>
    <row r="138" spans="1:1" hidden="1" x14ac:dyDescent="0.2">
      <c r="A138" s="20" t="s">
        <v>192</v>
      </c>
    </row>
    <row r="139" spans="1:1" outlineLevel="1" x14ac:dyDescent="0.2"/>
    <row r="140" spans="1:1" outlineLevel="1" x14ac:dyDescent="0.2"/>
    <row r="141" spans="1:1" outlineLevel="1" x14ac:dyDescent="0.2"/>
    <row r="142" spans="1:1" outlineLevel="1" x14ac:dyDescent="0.2"/>
    <row r="143" spans="1:1" outlineLevel="1" x14ac:dyDescent="0.2"/>
    <row r="144" spans="1:1" outlineLevel="1" x14ac:dyDescent="0.2"/>
    <row r="145" spans="1:1" outlineLevel="1" x14ac:dyDescent="0.2"/>
    <row r="146" spans="1:1" outlineLevel="1" x14ac:dyDescent="0.2"/>
    <row r="147" spans="1:1" outlineLevel="1" x14ac:dyDescent="0.2"/>
    <row r="148" spans="1:1" outlineLevel="1" x14ac:dyDescent="0.2"/>
    <row r="149" spans="1:1" outlineLevel="1" x14ac:dyDescent="0.2"/>
    <row r="150" spans="1:1" outlineLevel="1" x14ac:dyDescent="0.2"/>
    <row r="151" spans="1:1" outlineLevel="1" x14ac:dyDescent="0.2"/>
    <row r="152" spans="1:1" outlineLevel="1" x14ac:dyDescent="0.2"/>
    <row r="153" spans="1:1" outlineLevel="1" x14ac:dyDescent="0.2"/>
    <row r="154" spans="1:1" outlineLevel="1" x14ac:dyDescent="0.2"/>
    <row r="155" spans="1:1" outlineLevel="1" x14ac:dyDescent="0.2"/>
    <row r="156" spans="1:1" outlineLevel="1" x14ac:dyDescent="0.2"/>
    <row r="157" spans="1:1" outlineLevel="1" x14ac:dyDescent="0.2"/>
    <row r="158" spans="1:1" outlineLevel="1" x14ac:dyDescent="0.2"/>
    <row r="159" spans="1:1" x14ac:dyDescent="0.2">
      <c r="A159" s="48"/>
    </row>
    <row r="162" spans="1:1" x14ac:dyDescent="0.2">
      <c r="A162" s="18" t="s">
        <v>127</v>
      </c>
    </row>
  </sheetData>
  <dataValidations count="1">
    <dataValidation type="decimal" allowBlank="1" showInputMessage="1" showErrorMessage="1" error="Please enter a confidence level between 0 and 1." sqref="I10">
      <formula1>0</formula1>
      <formula2>1</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fishdata</vt:lpstr>
      <vt:lpstr>notes</vt:lpstr>
      <vt:lpstr>Stats 1</vt:lpstr>
      <vt:lpstr>Stats 2</vt:lpstr>
      <vt:lpstr>Model 1</vt:lpstr>
      <vt:lpstr>Model 2</vt:lpstr>
      <vt:lpstr>Model 3</vt:lpstr>
      <vt:lpstr>Model 4</vt:lpstr>
      <vt:lpstr>Model 5</vt:lpstr>
      <vt:lpstr>Model Summaries</vt:lpstr>
      <vt:lpstr>source</vt:lpstr>
      <vt:lpstr>original data</vt:lpstr>
      <vt:lpstr>Height_pct</vt:lpstr>
      <vt:lpstr>Height_pct.Ln</vt:lpstr>
      <vt:lpstr>Length_cm</vt:lpstr>
      <vt:lpstr>Length_cm.Ln</vt:lpstr>
      <vt:lpstr>Name</vt:lpstr>
      <vt:lpstr>Row</vt:lpstr>
      <vt:lpstr>Species</vt:lpstr>
      <vt:lpstr>Species.Eq.1</vt:lpstr>
      <vt:lpstr>Species.Eq.2</vt:lpstr>
      <vt:lpstr>Species.Eq.3</vt:lpstr>
      <vt:lpstr>Species.Eq.4</vt:lpstr>
      <vt:lpstr>Species.Eq.5</vt:lpstr>
      <vt:lpstr>Species.Eq.6</vt:lpstr>
      <vt:lpstr>Species.Eq.7</vt:lpstr>
      <vt:lpstr>Weight_g</vt:lpstr>
      <vt:lpstr>Weight_g.Ln</vt:lpstr>
      <vt:lpstr>Weight_g.Ln.Model.4</vt:lpstr>
      <vt:lpstr>Weight_g.Ln.Model.4.Exp</vt:lpstr>
      <vt:lpstr>Weight_g.Ln.Model.4.Resid</vt:lpstr>
      <vt:lpstr>Width_pct</vt:lpstr>
      <vt:lpstr>Width_pct.Ln</vt:lpstr>
    </vt:vector>
  </TitlesOfParts>
  <Company>Duke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FacDS - Bob Nau</dc:creator>
  <cp:lastModifiedBy>FacDS - Bob Nau</cp:lastModifiedBy>
  <dcterms:created xsi:type="dcterms:W3CDTF">2020-02-02T15:28:20Z</dcterms:created>
  <dcterms:modified xsi:type="dcterms:W3CDTF">2020-06-14T14:11:29Z</dcterms:modified>
</cp:coreProperties>
</file>