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4.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rnau\Documents\Dell M4800 new backup\1. RegressIt\00000. FINAL VERSIONS FOR WEB SITE\2. FINAL DATA\BeerSales\"/>
    </mc:Choice>
  </mc:AlternateContent>
  <bookViews>
    <workbookView xWindow="0" yWindow="0" windowWidth="29340" windowHeight="16380"/>
  </bookViews>
  <sheets>
    <sheet name="Data" sheetId="1" r:id="rId1"/>
    <sheet name="Descriptive Stats (1)" sheetId="27" r:id="rId2"/>
    <sheet name="Correlation Matrix (1)" sheetId="34" r:id="rId3"/>
    <sheet name="Scatter  (1)" sheetId="33" r:id="rId4"/>
    <sheet name="Multiple Regression" sheetId="4" r:id="rId5"/>
    <sheet name="Mult Reg Residuals (1)" sheetId="2" r:id="rId6"/>
    <sheet name="Multiple Regression (2)" sheetId="15" r:id="rId7"/>
    <sheet name="Mult Reg Residuals (2)" sheetId="13" r:id="rId8"/>
  </sheets>
  <externalReferences>
    <externalReference r:id="rId9"/>
  </externalReferences>
  <definedNames>
    <definedName name="chartrngxl">'Mult Reg Residuals (2)'!$BK$1:$BK$10</definedName>
    <definedName name="D12_">'Descriptive Stats (1)'!$K$8</definedName>
    <definedName name="D14_">'Descriptive Stats (1)'!$M$8</definedName>
    <definedName name="D2_">'Descriptive Stats (1)'!$A$8</definedName>
    <definedName name="D3_">'Descriptive Stats (1)'!$B$8</definedName>
    <definedName name="end">#REF!</definedName>
    <definedName name="endxlrnge">'Mult Reg Residuals (2)'!$BL$52</definedName>
    <definedName name="Height">16</definedName>
    <definedName name="highlight1">'Correlation Matrix (1)'!$I$40</definedName>
    <definedName name="pear1">'Correlation Matrix (1)'!$C$3</definedName>
    <definedName name="pearp">'Correlation Matrix (1)'!$I$16</definedName>
    <definedName name="rngxl" localSheetId="4">'Multiple Regression'!$CD$20</definedName>
    <definedName name="rngxl" localSheetId="6">'Multiple Regression (2)'!$CD$20</definedName>
    <definedName name="rngxl_" localSheetId="6">#REF!</definedName>
    <definedName name="rngxl_">#REF!</definedName>
    <definedName name="rngxl2_" localSheetId="6">#REF!</definedName>
    <definedName name="rngxl21_">'Mult Reg Residuals (2)'!$F$1:$F$53</definedName>
    <definedName name="spear1">'Correlation Matrix (1)'!$C$19</definedName>
    <definedName name="spearp">'Correlation Matrix (1)'!$I$32</definedName>
    <definedName name="StartValue">0.475</definedName>
    <definedName name="Title">'[1]Two-Factor 4-Run DOE'!$C$3</definedName>
    <definedName name="Width">4</definedName>
    <definedName name="xlrngf">'Mult Reg Residuals (2)'!$BN$1053:$BN$1104</definedName>
    <definedName name="xlrngforbins">'Mult Reg Residuals (2)'!$BJ$1:$BJ$11</definedName>
    <definedName name="xlrngh1">'Mult Reg Residuals (2)'!$BJ$10</definedName>
    <definedName name="xlrngm">'Mult Reg Residuals (2)'!#REF!</definedName>
    <definedName name="xxlrng">'Mult Reg Residuals (2)'!$D$1:$D$53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3" i="33" l="1"/>
  <c r="A992" i="33"/>
  <c r="A991" i="33"/>
  <c r="A990" i="33"/>
  <c r="BJ11" i="13"/>
  <c r="L12" i="15"/>
  <c r="BJ11" i="2"/>
  <c r="L12" i="4"/>
</calcChain>
</file>

<file path=xl/sharedStrings.xml><?xml version="1.0" encoding="utf-8"?>
<sst xmlns="http://schemas.openxmlformats.org/spreadsheetml/2006/main" count="212" uniqueCount="88">
  <si>
    <t>Week</t>
  </si>
  <si>
    <t>PRICE 12PK</t>
  </si>
  <si>
    <t>PRICE 18PK</t>
  </si>
  <si>
    <t>PRICE 30PK</t>
  </si>
  <si>
    <t>CASES 12PK</t>
  </si>
  <si>
    <t>CASES 18PK</t>
  </si>
  <si>
    <t>CASES 30PK</t>
  </si>
  <si>
    <t>SigmaXL</t>
  </si>
  <si>
    <t>Model Summary:</t>
  </si>
  <si>
    <t>R-Square</t>
  </si>
  <si>
    <t>R-Square Adjusted</t>
  </si>
  <si>
    <t>S (Root Mean Square Error)</t>
  </si>
  <si>
    <t>Parameter Estimates:</t>
  </si>
  <si>
    <t>Analysis of Variance for Model:</t>
  </si>
  <si>
    <t>Predictor Term</t>
  </si>
  <si>
    <t>Coefficient</t>
  </si>
  <si>
    <t>SE Coefficient</t>
  </si>
  <si>
    <t>T</t>
  </si>
  <si>
    <t>P</t>
  </si>
  <si>
    <t>VIF</t>
  </si>
  <si>
    <t>Tolerance</t>
  </si>
  <si>
    <t>Predicted Response Calculator:</t>
  </si>
  <si>
    <t>DF</t>
  </si>
  <si>
    <t>SS</t>
  </si>
  <si>
    <t>MS</t>
  </si>
  <si>
    <t>F</t>
  </si>
  <si>
    <t>Source</t>
  </si>
  <si>
    <t>Constant</t>
  </si>
  <si>
    <t>Predictors</t>
  </si>
  <si>
    <t>Enter Settings:</t>
  </si>
  <si>
    <t>Predicted Response</t>
  </si>
  <si>
    <t>Lower 95% CI</t>
  </si>
  <si>
    <t>Upper 95% CI</t>
  </si>
  <si>
    <t>Lower 95% PI</t>
  </si>
  <si>
    <t>Upper 95% PI</t>
  </si>
  <si>
    <t>Model</t>
  </si>
  <si>
    <t>Error</t>
  </si>
  <si>
    <t xml:space="preserve">    Lack of Fit</t>
  </si>
  <si>
    <t xml:space="preserve">    Pure Error</t>
  </si>
  <si>
    <t>Total (Model + Error)</t>
  </si>
  <si>
    <t>Durbin-Watson Test for Autocorrelation in Residuals:</t>
  </si>
  <si>
    <t>DW Statistic</t>
  </si>
  <si>
    <t>P-Value Positive Autocorrelation</t>
  </si>
  <si>
    <t>P-Value Negative Autocorrelation</t>
  </si>
  <si>
    <t>Predicted (Fitted) Values</t>
  </si>
  <si>
    <t>Residuals</t>
  </si>
  <si>
    <t>Standardized Residuals</t>
  </si>
  <si>
    <t>Studentized (Deleted t) Residuals</t>
  </si>
  <si>
    <t>Leverage</t>
  </si>
  <si>
    <t>Cook's Distance (Influence)</t>
  </si>
  <si>
    <t>DFITS</t>
  </si>
  <si>
    <t>Multiple Regression Model: CASES 18PK = (1812.2)  + (-93.007) * PRICE 18PK</t>
  </si>
  <si>
    <t>SigmaXL Mult Reg</t>
  </si>
  <si>
    <t>Multiple Regression Model: CASES 18PK = (225.89)  + (31.669) * PRICE 12PK + (-85.691) * PRICE 18PK + (59.770) * PRICE 30PK</t>
  </si>
  <si>
    <t xml:space="preserve">   18.506 to 19.669 </t>
  </si>
  <si>
    <t xml:space="preserve">     1.75 to 2.5895 </t>
  </si>
  <si>
    <t xml:space="preserve">   16.053 to 17.396 </t>
  </si>
  <si>
    <t xml:space="preserve">   2.0206 to 2.99   </t>
  </si>
  <si>
    <t xml:space="preserve">   14.155 to 14.604 </t>
  </si>
  <si>
    <t xml:space="preserve">  0.67529 to 0.99928</t>
  </si>
  <si>
    <t xml:space="preserve">   314.93 to 483.4  </t>
  </si>
  <si>
    <t xml:space="preserve">   253.56 to 375.21 </t>
  </si>
  <si>
    <t xml:space="preserve">   184.62 to 328.73 </t>
  </si>
  <si>
    <t xml:space="preserve">   216.91 to 320.98 </t>
  </si>
  <si>
    <t xml:space="preserve">   131.74 to 198.35 </t>
  </si>
  <si>
    <t xml:space="preserve">   100.25 to 148.35 </t>
  </si>
  <si>
    <t>Descriptive Statistics</t>
  </si>
  <si>
    <t>Count</t>
  </si>
  <si>
    <t>Mean</t>
  </si>
  <si>
    <t>Stdev</t>
  </si>
  <si>
    <t>Range</t>
  </si>
  <si>
    <t>Minimum</t>
  </si>
  <si>
    <t>25th Percentile (Q1)</t>
  </si>
  <si>
    <t>50th Percentile (Median)</t>
  </si>
  <si>
    <t>75th Percentile (Q3)</t>
  </si>
  <si>
    <t xml:space="preserve">Maximum </t>
  </si>
  <si>
    <t>95.0% CI Mean</t>
  </si>
  <si>
    <t>95.0% CI Sigma</t>
  </si>
  <si>
    <t>Anderson-Darling Normality Test</t>
  </si>
  <si>
    <t>P-Value (A-D Test)</t>
  </si>
  <si>
    <t>Skewness</t>
  </si>
  <si>
    <t>P-Value (Skewness)</t>
  </si>
  <si>
    <t>Kurtosis</t>
  </si>
  <si>
    <t>P-Value (Kurtosis)</t>
  </si>
  <si>
    <t>Pearson Correlations</t>
  </si>
  <si>
    <t>Pearson Probabilities</t>
  </si>
  <si>
    <t>Spearman Rank Correlations</t>
  </si>
  <si>
    <t>Spearman Rank Probabilities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</si>
</sst>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
    <numFmt numFmtId="167" formatCode=".\-\-\-00000000000000000000000;0000000000000000000000000000000000000000000000000000000000000000000000000000000000"/>
    <numFmt numFmtId="168" formatCode="0.0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indexed="10"/>
      <name val="Arial"/>
      <family val="2"/>
    </font>
    <font>
      <sz val="11"/>
      <color indexed="8"/>
      <name val="Calibri"/>
      <family val="2"/>
    </font>
    <font>
      <sz val="11"/>
      <color indexed="9"/>
      <name val="Calibri"/>
      <family val="2"/>
    </font>
    <font>
      <sz val="8"/>
      <name val="Arial"/>
      <family val="2"/>
    </font>
    <font>
      <b/>
      <sz val="11"/>
      <color indexed="8"/>
      <name val="Calibri"/>
      <family val="2"/>
    </font>
    <font>
      <b/>
      <sz val="12"/>
      <name val="Arial"/>
      <family val="2"/>
    </font>
    <font>
      <b/>
      <sz val="18"/>
      <color indexed="56"/>
      <name val="Cambria"/>
      <family val="2"/>
    </font>
    <font>
      <sz val="10"/>
      <color indexed="8"/>
      <name val="Arial"/>
      <family val="2"/>
    </font>
    <font>
      <b/>
      <sz val="10"/>
      <color indexed="10"/>
      <name val="Arial"/>
      <family val="2"/>
    </font>
    <font>
      <b/>
      <sz val="11"/>
      <color indexed="10"/>
      <name val="Calibri"/>
      <family val="2"/>
      <scheme val="minor"/>
    </font>
    <font>
      <sz val="11"/>
      <color indexed="8"/>
      <name val="Calibri"/>
      <family val="2"/>
      <scheme val="minor"/>
    </font>
    <font>
      <b/>
      <sz val="11"/>
      <color theme="1"/>
      <name val="Arial"/>
      <family val="2"/>
    </font>
    <font>
      <sz val="11"/>
      <color indexed="10"/>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45"/>
        <bgColor indexed="45"/>
      </patternFill>
    </fill>
    <fill>
      <patternFill patternType="solid">
        <fgColor indexed="29"/>
        <bgColor indexed="29"/>
      </patternFill>
    </fill>
    <fill>
      <patternFill patternType="solid">
        <fgColor indexed="42"/>
        <bgColor indexed="42"/>
      </patternFill>
    </fill>
    <fill>
      <patternFill patternType="solid">
        <fgColor indexed="11"/>
        <bgColor indexed="11"/>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style="thin">
        <color auto="1"/>
      </right>
      <top/>
      <bottom style="medium">
        <color auto="1"/>
      </bottom>
      <diagonal/>
    </border>
    <border>
      <left style="medium">
        <color indexed="8"/>
      </left>
      <right/>
      <top/>
      <bottom/>
      <diagonal/>
    </border>
    <border>
      <left style="medium">
        <color indexed="8"/>
      </left>
      <right/>
      <top style="thin">
        <color indexed="64"/>
      </top>
      <bottom/>
      <diagonal/>
    </border>
    <border>
      <left style="medium">
        <color indexed="8"/>
      </left>
      <right/>
      <top style="medium">
        <color indexed="8"/>
      </top>
      <bottom/>
      <diagonal/>
    </border>
    <border>
      <left style="medium">
        <color indexed="8"/>
      </left>
      <right style="thin">
        <color auto="1"/>
      </right>
      <top style="medium">
        <color auto="1"/>
      </top>
      <bottom/>
      <diagonal/>
    </border>
    <border>
      <left style="medium">
        <color indexed="8"/>
      </left>
      <right style="thin">
        <color auto="1"/>
      </right>
      <top style="medium">
        <color indexed="8"/>
      </top>
      <bottom/>
      <diagonal/>
    </border>
    <border>
      <left style="thin">
        <color auto="1"/>
      </left>
      <right style="thin">
        <color auto="1"/>
      </right>
      <top style="medium">
        <color indexed="8"/>
      </top>
      <bottom/>
      <diagonal/>
    </border>
    <border>
      <left style="medium">
        <color indexed="8"/>
      </left>
      <right/>
      <top style="thin">
        <color auto="1"/>
      </top>
      <bottom style="medium">
        <color indexed="8"/>
      </bottom>
      <diagonal/>
    </border>
    <border>
      <left style="thin">
        <color indexed="8"/>
      </left>
      <right/>
      <top style="thin">
        <color auto="1"/>
      </top>
      <bottom style="medium">
        <color indexed="8"/>
      </bottom>
      <diagonal/>
    </border>
    <border>
      <left style="thin">
        <color auto="1"/>
      </left>
      <right style="medium">
        <color indexed="8"/>
      </right>
      <top style="medium">
        <color indexed="8"/>
      </top>
      <bottom/>
      <diagonal/>
    </border>
    <border>
      <left style="thin">
        <color auto="1"/>
      </left>
      <right style="medium">
        <color indexed="8"/>
      </right>
      <top style="medium">
        <color auto="1"/>
      </top>
      <bottom/>
      <diagonal/>
    </border>
    <border>
      <left style="thin">
        <color indexed="8"/>
      </left>
      <right style="medium">
        <color indexed="8"/>
      </right>
      <top style="thin">
        <color auto="1"/>
      </top>
      <bottom style="medium">
        <color indexed="8"/>
      </bottom>
      <diagonal/>
    </border>
    <border>
      <left style="medium">
        <color indexed="8"/>
      </left>
      <right/>
      <top style="medium">
        <color auto="1"/>
      </top>
      <bottom/>
      <diagonal/>
    </border>
    <border>
      <left style="medium">
        <color indexed="8"/>
      </left>
      <right/>
      <top style="medium">
        <color auto="1"/>
      </top>
      <bottom style="medium">
        <color indexed="8"/>
      </bottom>
      <diagonal/>
    </border>
    <border>
      <left/>
      <right/>
      <top style="medium">
        <color auto="1"/>
      </top>
      <bottom style="medium">
        <color auto="1"/>
      </bottom>
      <diagonal/>
    </border>
    <border>
      <left style="medium">
        <color auto="1"/>
      </left>
      <right style="medium">
        <color indexed="8"/>
      </right>
      <top style="medium">
        <color indexed="8"/>
      </top>
      <bottom/>
      <diagonal/>
    </border>
    <border>
      <left style="thin">
        <color indexed="8"/>
      </left>
      <right style="medium">
        <color indexed="8"/>
      </right>
      <top style="medium">
        <color auto="1"/>
      </top>
      <bottom style="medium">
        <color indexed="8"/>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indexed="8"/>
      </left>
      <right/>
      <top style="thin">
        <color auto="1"/>
      </top>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auto="1"/>
      </top>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auto="1"/>
      </top>
      <bottom/>
      <diagonal/>
    </border>
    <border>
      <left style="medium">
        <color indexed="8"/>
      </left>
      <right/>
      <top style="medium">
        <color indexed="8"/>
      </top>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8"/>
      </right>
      <top style="medium">
        <color indexed="8"/>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8"/>
      </right>
      <top style="thin">
        <color indexed="64"/>
      </top>
      <bottom style="medium">
        <color indexed="8"/>
      </bottom>
      <diagonal/>
    </border>
  </borders>
  <cellStyleXfs count="49">
    <xf numFmtId="0" fontId="0" fillId="0" borderId="0"/>
    <xf numFmtId="0" fontId="3" fillId="0" borderId="0"/>
    <xf numFmtId="0" fontId="3" fillId="0" borderId="0"/>
    <xf numFmtId="0" fontId="3" fillId="0" borderId="0"/>
    <xf numFmtId="0" fontId="6"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0" borderId="0" applyNumberFormat="0" applyAlignment="0"/>
    <xf numFmtId="0" fontId="8" fillId="0" borderId="0" applyNumberFormat="0" applyAlignment="0"/>
    <xf numFmtId="0" fontId="8" fillId="0" borderId="0" applyNumberFormat="0" applyAlignment="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38" fontId="8" fillId="20" borderId="0" applyNumberFormat="0" applyBorder="0" applyAlignment="0" applyProtection="0"/>
    <xf numFmtId="38" fontId="8" fillId="20" borderId="0" applyNumberFormat="0" applyBorder="0" applyAlignment="0" applyProtection="0"/>
    <xf numFmtId="38" fontId="8" fillId="20" borderId="0" applyNumberFormat="0" applyBorder="0" applyAlignment="0" applyProtection="0"/>
    <xf numFmtId="0" fontId="10" fillId="0" borderId="19" applyNumberFormat="0" applyAlignment="0" applyProtection="0">
      <alignment horizontal="left" vertical="center"/>
    </xf>
    <xf numFmtId="0" fontId="10" fillId="0" borderId="20">
      <alignment horizontal="left" vertical="center"/>
    </xf>
    <xf numFmtId="10" fontId="8" fillId="20" borderId="15" applyNumberFormat="0" applyBorder="0" applyAlignment="0" applyProtection="0"/>
    <xf numFmtId="10" fontId="8" fillId="20" borderId="15" applyNumberFormat="0" applyBorder="0" applyAlignment="0" applyProtection="0"/>
    <xf numFmtId="10" fontId="8" fillId="20" borderId="15" applyNumberFormat="0" applyBorder="0" applyAlignment="0" applyProtection="0"/>
    <xf numFmtId="167" fontId="3" fillId="0" borderId="0"/>
    <xf numFmtId="167"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cellStyleXfs>
  <cellXfs count="144">
    <xf numFmtId="0" fontId="0" fillId="0" borderId="0" xfId="0"/>
    <xf numFmtId="2" fontId="0" fillId="0" borderId="0" xfId="0" applyNumberFormat="1"/>
    <xf numFmtId="164" fontId="0" fillId="0" borderId="0" xfId="0" applyNumberFormat="1"/>
    <xf numFmtId="0" fontId="0" fillId="0" borderId="0" xfId="0" applyFont="1"/>
    <xf numFmtId="0" fontId="4" fillId="0" borderId="0" xfId="1" applyFont="1"/>
    <xf numFmtId="0" fontId="3" fillId="0" borderId="0" xfId="1"/>
    <xf numFmtId="0" fontId="3" fillId="0" borderId="0" xfId="2"/>
    <xf numFmtId="0" fontId="4" fillId="0" borderId="1" xfId="1" applyFont="1" applyBorder="1"/>
    <xf numFmtId="10" fontId="3" fillId="0" borderId="2" xfId="1" applyNumberFormat="1" applyBorder="1"/>
    <xf numFmtId="0" fontId="4" fillId="0" borderId="3" xfId="1" applyFont="1" applyBorder="1"/>
    <xf numFmtId="10" fontId="3" fillId="0" borderId="4" xfId="1" applyNumberFormat="1" applyBorder="1"/>
    <xf numFmtId="0" fontId="4" fillId="0" borderId="5" xfId="1" applyFont="1" applyBorder="1"/>
    <xf numFmtId="0" fontId="5" fillId="0" borderId="0" xfId="1" applyFont="1"/>
    <xf numFmtId="0" fontId="4" fillId="0" borderId="0" xfId="1" applyFont="1" applyBorder="1"/>
    <xf numFmtId="0" fontId="3" fillId="0" borderId="0" xfId="1" applyBorder="1"/>
    <xf numFmtId="0" fontId="4" fillId="2" borderId="7" xfId="1" applyFont="1" applyFill="1" applyBorder="1" applyAlignment="1">
      <alignment horizontal="center"/>
    </xf>
    <xf numFmtId="0" fontId="4" fillId="2" borderId="8" xfId="1" applyFont="1" applyFill="1" applyBorder="1" applyAlignment="1">
      <alignment horizontal="center"/>
    </xf>
    <xf numFmtId="0" fontId="4" fillId="2" borderId="10" xfId="1" applyFont="1" applyFill="1" applyBorder="1" applyAlignment="1">
      <alignment horizontal="center"/>
    </xf>
    <xf numFmtId="0" fontId="4" fillId="2" borderId="11" xfId="1" applyFont="1" applyFill="1" applyBorder="1" applyAlignment="1">
      <alignment horizontal="center"/>
    </xf>
    <xf numFmtId="0" fontId="4" fillId="2" borderId="9" xfId="1" applyFont="1" applyFill="1" applyBorder="1" applyAlignment="1">
      <alignment horizontal="center"/>
    </xf>
    <xf numFmtId="0" fontId="4" fillId="2" borderId="13" xfId="1" applyFont="1" applyFill="1" applyBorder="1" applyAlignment="1">
      <alignment horizontal="center"/>
    </xf>
    <xf numFmtId="0" fontId="4" fillId="2" borderId="14" xfId="1" applyFont="1" applyFill="1" applyBorder="1" applyAlignment="1">
      <alignment horizontal="center"/>
    </xf>
    <xf numFmtId="0" fontId="3" fillId="0" borderId="0" xfId="1" applyAlignment="1">
      <alignment horizontal="center"/>
    </xf>
    <xf numFmtId="0" fontId="3" fillId="0" borderId="16" xfId="1" applyFont="1" applyBorder="1"/>
    <xf numFmtId="0" fontId="3" fillId="0" borderId="17" xfId="1" applyFont="1" applyBorder="1"/>
    <xf numFmtId="0" fontId="3" fillId="0" borderId="15" xfId="1" applyFont="1" applyBorder="1" applyAlignment="1">
      <alignment horizontal="right"/>
    </xf>
    <xf numFmtId="0" fontId="4" fillId="0" borderId="5" xfId="3" applyFont="1" applyBorder="1"/>
    <xf numFmtId="0" fontId="3" fillId="0" borderId="18" xfId="1" applyFont="1" applyBorder="1" applyAlignment="1">
      <alignment horizontal="right"/>
    </xf>
    <xf numFmtId="0" fontId="4" fillId="0" borderId="3" xfId="1" applyFont="1" applyBorder="1" applyAlignment="1">
      <alignment wrapText="1"/>
    </xf>
    <xf numFmtId="0" fontId="4" fillId="0" borderId="5" xfId="1" applyFont="1" applyBorder="1" applyAlignment="1">
      <alignment horizontal="left" wrapText="1"/>
    </xf>
    <xf numFmtId="0" fontId="3" fillId="0" borderId="8" xfId="1" applyFont="1" applyBorder="1"/>
    <xf numFmtId="165" fontId="3" fillId="0" borderId="8" xfId="1" applyNumberFormat="1" applyFont="1" applyBorder="1"/>
    <xf numFmtId="0" fontId="3" fillId="0" borderId="21" xfId="1" applyFont="1" applyBorder="1"/>
    <xf numFmtId="0" fontId="2" fillId="0" borderId="0" xfId="0" applyFont="1"/>
    <xf numFmtId="1" fontId="0" fillId="0" borderId="0" xfId="0" applyNumberFormat="1"/>
    <xf numFmtId="2" fontId="0" fillId="0" borderId="0" xfId="0" applyNumberFormat="1" applyFont="1"/>
    <xf numFmtId="165" fontId="0" fillId="0" borderId="0" xfId="0" applyNumberFormat="1" applyFont="1"/>
    <xf numFmtId="168" fontId="0" fillId="0" borderId="0" xfId="0" applyNumberFormat="1" applyFont="1"/>
    <xf numFmtId="2" fontId="3" fillId="0" borderId="6" xfId="1" applyNumberFormat="1" applyBorder="1"/>
    <xf numFmtId="166" fontId="12" fillId="0" borderId="4" xfId="1" applyNumberFormat="1" applyFont="1" applyBorder="1" applyAlignment="1">
      <alignment wrapText="1"/>
    </xf>
    <xf numFmtId="166" fontId="12" fillId="0" borderId="6" xfId="1" applyNumberFormat="1" applyFont="1" applyBorder="1"/>
    <xf numFmtId="1" fontId="3" fillId="0" borderId="12" xfId="1" applyNumberFormat="1" applyFont="1" applyBorder="1" applyAlignment="1">
      <alignment horizontal="right"/>
    </xf>
    <xf numFmtId="2" fontId="3" fillId="0" borderId="12" xfId="1" applyNumberFormat="1" applyFont="1" applyBorder="1" applyAlignment="1">
      <alignment horizontal="right"/>
    </xf>
    <xf numFmtId="1" fontId="3" fillId="0" borderId="15" xfId="1" applyNumberFormat="1" applyFont="1" applyBorder="1" applyAlignment="1">
      <alignment horizontal="right"/>
    </xf>
    <xf numFmtId="1" fontId="3" fillId="0" borderId="15" xfId="1" applyNumberFormat="1" applyFont="1" applyBorder="1" applyAlignment="1">
      <alignment horizontal="right" indent="1"/>
    </xf>
    <xf numFmtId="165" fontId="3" fillId="0" borderId="15" xfId="1" applyNumberFormat="1" applyFont="1" applyBorder="1" applyAlignment="1">
      <alignment horizontal="right"/>
    </xf>
    <xf numFmtId="164" fontId="3" fillId="0" borderId="15" xfId="1" applyNumberFormat="1" applyFont="1" applyBorder="1" applyAlignment="1">
      <alignment horizontal="right"/>
    </xf>
    <xf numFmtId="1" fontId="3" fillId="0" borderId="18" xfId="1" applyNumberFormat="1" applyFont="1" applyBorder="1" applyAlignment="1">
      <alignment horizontal="right"/>
    </xf>
    <xf numFmtId="2" fontId="3" fillId="0" borderId="18" xfId="1" applyNumberFormat="1" applyFont="1" applyBorder="1" applyAlignment="1">
      <alignment horizontal="right"/>
    </xf>
    <xf numFmtId="165" fontId="3" fillId="0" borderId="2" xfId="1" applyNumberFormat="1" applyFont="1" applyBorder="1"/>
    <xf numFmtId="164" fontId="3" fillId="0" borderId="8" xfId="1" applyNumberFormat="1" applyFont="1" applyBorder="1"/>
    <xf numFmtId="2" fontId="3" fillId="0" borderId="8" xfId="1" applyNumberFormat="1" applyFont="1" applyBorder="1"/>
    <xf numFmtId="166" fontId="13" fillId="0" borderId="2" xfId="1" applyNumberFormat="1" applyFont="1" applyBorder="1" applyAlignment="1">
      <alignment horizontal="right"/>
    </xf>
    <xf numFmtId="166" fontId="13" fillId="0" borderId="4" xfId="1" applyNumberFormat="1" applyFont="1" applyBorder="1" applyAlignment="1">
      <alignment horizontal="right"/>
    </xf>
    <xf numFmtId="166" fontId="13" fillId="0" borderId="6" xfId="1" applyNumberFormat="1" applyFont="1" applyBorder="1" applyAlignment="1">
      <alignment horizontal="right"/>
    </xf>
    <xf numFmtId="166" fontId="13" fillId="0" borderId="8" xfId="1" applyNumberFormat="1" applyFont="1" applyBorder="1"/>
    <xf numFmtId="0" fontId="4" fillId="0" borderId="25" xfId="1" applyFont="1" applyBorder="1"/>
    <xf numFmtId="0" fontId="4" fillId="2" borderId="26" xfId="1" applyFont="1" applyFill="1" applyBorder="1" applyAlignment="1">
      <alignment horizontal="center"/>
    </xf>
    <xf numFmtId="0" fontId="4" fillId="2" borderId="27" xfId="1" applyFont="1" applyFill="1" applyBorder="1" applyAlignment="1">
      <alignment horizontal="center"/>
    </xf>
    <xf numFmtId="0" fontId="4" fillId="0" borderId="28" xfId="1" applyFont="1" applyBorder="1"/>
    <xf numFmtId="165" fontId="3" fillId="0" borderId="29" xfId="1" applyNumberFormat="1" applyFont="1" applyBorder="1"/>
    <xf numFmtId="166" fontId="13" fillId="0" borderId="29" xfId="1" applyNumberFormat="1" applyFont="1" applyBorder="1"/>
    <xf numFmtId="1" fontId="3" fillId="0" borderId="29" xfId="1" applyNumberFormat="1" applyFont="1" applyBorder="1"/>
    <xf numFmtId="0" fontId="4" fillId="2" borderId="30" xfId="1" applyFont="1" applyFill="1" applyBorder="1" applyAlignment="1">
      <alignment horizontal="center" wrapText="1"/>
    </xf>
    <xf numFmtId="0" fontId="3" fillId="0" borderId="31" xfId="1" applyFont="1" applyBorder="1"/>
    <xf numFmtId="1" fontId="3" fillId="0" borderId="32" xfId="1" applyNumberFormat="1" applyFont="1" applyBorder="1"/>
    <xf numFmtId="0" fontId="4" fillId="2" borderId="24" xfId="1" applyFont="1" applyFill="1" applyBorder="1" applyAlignment="1">
      <alignment horizontal="center"/>
    </xf>
    <xf numFmtId="0" fontId="4" fillId="0" borderId="34" xfId="1" applyFont="1" applyBorder="1"/>
    <xf numFmtId="0" fontId="4" fillId="2" borderId="35" xfId="1" applyFont="1" applyFill="1" applyBorder="1" applyAlignment="1">
      <alignment horizontal="center"/>
    </xf>
    <xf numFmtId="0" fontId="4" fillId="2" borderId="36" xfId="1" applyFont="1" applyFill="1" applyBorder="1" applyAlignment="1">
      <alignment horizontal="center"/>
    </xf>
    <xf numFmtId="0" fontId="3" fillId="21" borderId="37" xfId="1" applyFill="1" applyBorder="1"/>
    <xf numFmtId="0" fontId="4" fillId="0" borderId="38" xfId="1" applyFont="1" applyBorder="1"/>
    <xf numFmtId="10" fontId="3" fillId="0" borderId="39" xfId="1" applyNumberFormat="1" applyBorder="1"/>
    <xf numFmtId="0" fontId="4" fillId="2" borderId="40" xfId="1" applyFont="1" applyFill="1" applyBorder="1" applyAlignment="1">
      <alignment horizontal="center"/>
    </xf>
    <xf numFmtId="0" fontId="4" fillId="2" borderId="41" xfId="1" applyFont="1" applyFill="1" applyBorder="1" applyAlignment="1">
      <alignment horizontal="center"/>
    </xf>
    <xf numFmtId="0" fontId="4" fillId="2" borderId="43" xfId="1" applyFont="1" applyFill="1" applyBorder="1" applyAlignment="1">
      <alignment horizontal="center"/>
    </xf>
    <xf numFmtId="0" fontId="4" fillId="2" borderId="44" xfId="1" applyFont="1" applyFill="1" applyBorder="1" applyAlignment="1">
      <alignment horizontal="center"/>
    </xf>
    <xf numFmtId="165" fontId="3" fillId="0" borderId="45" xfId="1" applyNumberFormat="1" applyFont="1" applyBorder="1"/>
    <xf numFmtId="1" fontId="3" fillId="0" borderId="42" xfId="1" applyNumberFormat="1" applyFont="1" applyBorder="1" applyAlignment="1">
      <alignment horizontal="right"/>
    </xf>
    <xf numFmtId="2" fontId="3" fillId="0" borderId="42" xfId="1" applyNumberFormat="1" applyFont="1" applyBorder="1" applyAlignment="1">
      <alignment horizontal="right"/>
    </xf>
    <xf numFmtId="165" fontId="3" fillId="0" borderId="42" xfId="1" applyNumberFormat="1" applyFont="1" applyBorder="1" applyAlignment="1">
      <alignment horizontal="right"/>
    </xf>
    <xf numFmtId="165" fontId="3" fillId="0" borderId="39" xfId="1" applyNumberFormat="1" applyFont="1" applyBorder="1"/>
    <xf numFmtId="168" fontId="3" fillId="0" borderId="8" xfId="1" applyNumberFormat="1" applyFont="1" applyBorder="1"/>
    <xf numFmtId="166" fontId="13" fillId="0" borderId="39" xfId="1" applyNumberFormat="1" applyFont="1" applyBorder="1" applyAlignment="1">
      <alignment horizontal="right"/>
    </xf>
    <xf numFmtId="166" fontId="12" fillId="0" borderId="4" xfId="1" applyNumberFormat="1" applyFont="1" applyBorder="1" applyAlignment="1">
      <alignment horizontal="right"/>
    </xf>
    <xf numFmtId="166" fontId="12" fillId="0" borderId="8" xfId="1" applyNumberFormat="1" applyFont="1" applyBorder="1"/>
    <xf numFmtId="166" fontId="13" fillId="0" borderId="45" xfId="1" applyNumberFormat="1" applyFont="1" applyBorder="1"/>
    <xf numFmtId="0" fontId="4" fillId="0" borderId="23" xfId="1" applyFont="1" applyBorder="1"/>
    <xf numFmtId="0" fontId="4" fillId="0" borderId="46" xfId="1" applyFont="1" applyBorder="1"/>
    <xf numFmtId="165" fontId="3" fillId="0" borderId="47" xfId="1" applyNumberFormat="1" applyBorder="1"/>
    <xf numFmtId="166" fontId="13" fillId="0" borderId="47" xfId="1" applyNumberFormat="1" applyFont="1" applyBorder="1"/>
    <xf numFmtId="0" fontId="3" fillId="0" borderId="47" xfId="1" applyBorder="1"/>
    <xf numFmtId="0" fontId="4" fillId="0" borderId="49" xfId="1" applyFont="1" applyBorder="1"/>
    <xf numFmtId="165" fontId="3" fillId="0" borderId="50" xfId="1" applyNumberFormat="1" applyBorder="1"/>
    <xf numFmtId="166" fontId="13" fillId="0" borderId="50" xfId="1" applyNumberFormat="1" applyFont="1" applyBorder="1"/>
    <xf numFmtId="168" fontId="3" fillId="0" borderId="52" xfId="1" applyNumberFormat="1" applyFont="1" applyBorder="1"/>
    <xf numFmtId="168" fontId="3" fillId="0" borderId="53" xfId="1" applyNumberFormat="1" applyBorder="1"/>
    <xf numFmtId="168" fontId="3" fillId="0" borderId="54" xfId="1" applyNumberFormat="1" applyBorder="1"/>
    <xf numFmtId="0" fontId="4" fillId="0" borderId="33" xfId="1" applyFont="1" applyBorder="1"/>
    <xf numFmtId="0" fontId="3" fillId="21" borderId="55" xfId="1" applyFill="1" applyBorder="1"/>
    <xf numFmtId="0" fontId="3" fillId="21" borderId="53" xfId="1" applyFill="1" applyBorder="1"/>
    <xf numFmtId="0" fontId="3" fillId="21" borderId="54" xfId="1" applyFill="1" applyBorder="1"/>
    <xf numFmtId="165" fontId="0" fillId="0" borderId="0" xfId="0" applyNumberFormat="1"/>
    <xf numFmtId="0" fontId="2" fillId="0" borderId="58" xfId="0" applyFont="1" applyBorder="1"/>
    <xf numFmtId="0" fontId="2" fillId="0" borderId="59" xfId="0" applyFont="1" applyBorder="1"/>
    <xf numFmtId="0" fontId="0" fillId="0" borderId="60" xfId="0" applyFont="1" applyBorder="1"/>
    <xf numFmtId="0" fontId="0" fillId="0" borderId="48" xfId="0" applyFont="1" applyBorder="1"/>
    <xf numFmtId="165" fontId="0" fillId="0" borderId="48" xfId="0" applyNumberFormat="1" applyFont="1" applyBorder="1"/>
    <xf numFmtId="168" fontId="0" fillId="0" borderId="48" xfId="0" applyNumberFormat="1" applyFont="1" applyBorder="1"/>
    <xf numFmtId="2" fontId="0" fillId="0" borderId="48" xfId="0" applyNumberFormat="1" applyFont="1" applyBorder="1"/>
    <xf numFmtId="164" fontId="0" fillId="0" borderId="48" xfId="0" applyNumberFormat="1" applyFont="1" applyBorder="1"/>
    <xf numFmtId="1" fontId="0" fillId="0" borderId="48" xfId="0" applyNumberFormat="1" applyFont="1" applyBorder="1"/>
    <xf numFmtId="166" fontId="14" fillId="0" borderId="48" xfId="0" applyNumberFormat="1" applyFont="1" applyBorder="1"/>
    <xf numFmtId="166" fontId="15" fillId="0" borderId="48" xfId="0" applyNumberFormat="1" applyFont="1" applyBorder="1"/>
    <xf numFmtId="166" fontId="15" fillId="0" borderId="53" xfId="0" applyNumberFormat="1" applyFont="1" applyBorder="1"/>
    <xf numFmtId="166" fontId="14" fillId="0" borderId="53" xfId="0" applyNumberFormat="1" applyFont="1" applyBorder="1"/>
    <xf numFmtId="0" fontId="16" fillId="22" borderId="58" xfId="0" applyFont="1" applyFill="1" applyBorder="1"/>
    <xf numFmtId="0" fontId="16" fillId="22" borderId="57" xfId="0" applyFont="1" applyFill="1" applyBorder="1"/>
    <xf numFmtId="0" fontId="16" fillId="22" borderId="22" xfId="0" applyFont="1" applyFill="1" applyBorder="1"/>
    <xf numFmtId="0" fontId="16" fillId="22" borderId="56" xfId="0" applyFont="1" applyFill="1" applyBorder="1"/>
    <xf numFmtId="0" fontId="0" fillId="0" borderId="61" xfId="0" applyFont="1" applyBorder="1"/>
    <xf numFmtId="2" fontId="0" fillId="0" borderId="51" xfId="0" applyNumberFormat="1" applyFont="1" applyBorder="1"/>
    <xf numFmtId="165" fontId="0" fillId="0" borderId="51" xfId="0" applyNumberFormat="1" applyFont="1" applyBorder="1"/>
    <xf numFmtId="0" fontId="0" fillId="0" borderId="51" xfId="0" applyFont="1" applyBorder="1"/>
    <xf numFmtId="166" fontId="14" fillId="0" borderId="51" xfId="0" applyNumberFormat="1" applyFont="1" applyBorder="1"/>
    <xf numFmtId="166" fontId="14" fillId="0" borderId="54" xfId="0" applyNumberFormat="1" applyFont="1" applyBorder="1"/>
    <xf numFmtId="0" fontId="0" fillId="0" borderId="62" xfId="0" applyFont="1" applyBorder="1"/>
    <xf numFmtId="166" fontId="0" fillId="0" borderId="62" xfId="0" applyNumberFormat="1" applyFont="1" applyBorder="1"/>
    <xf numFmtId="166" fontId="17" fillId="0" borderId="62" xfId="0" applyNumberFormat="1" applyFont="1" applyBorder="1"/>
    <xf numFmtId="164" fontId="0" fillId="0" borderId="63" xfId="0" applyNumberFormat="1" applyBorder="1"/>
    <xf numFmtId="166" fontId="17" fillId="0" borderId="67" xfId="0" applyNumberFormat="1" applyFont="1" applyBorder="1"/>
    <xf numFmtId="166" fontId="0" fillId="0" borderId="67" xfId="0" applyNumberFormat="1" applyFont="1" applyBorder="1"/>
    <xf numFmtId="164" fontId="0" fillId="0" borderId="68" xfId="0" applyNumberFormat="1" applyBorder="1"/>
    <xf numFmtId="0" fontId="0" fillId="0" borderId="69" xfId="0" applyFont="1" applyBorder="1"/>
    <xf numFmtId="0" fontId="0" fillId="0" borderId="70" xfId="0" applyFont="1" applyBorder="1"/>
    <xf numFmtId="166" fontId="14" fillId="0" borderId="62" xfId="0" applyNumberFormat="1" applyFont="1" applyBorder="1"/>
    <xf numFmtId="166" fontId="14" fillId="0" borderId="67" xfId="0" applyNumberFormat="1" applyFont="1" applyBorder="1"/>
    <xf numFmtId="166" fontId="17" fillId="23" borderId="62" xfId="0" applyNumberFormat="1" applyFont="1" applyFill="1" applyBorder="1"/>
    <xf numFmtId="166" fontId="17" fillId="23" borderId="67" xfId="0" applyNumberFormat="1" applyFont="1" applyFill="1" applyBorder="1"/>
    <xf numFmtId="0" fontId="16" fillId="22" borderId="65" xfId="0" applyFont="1" applyFill="1" applyBorder="1"/>
    <xf numFmtId="0" fontId="16" fillId="22" borderId="66" xfId="0" applyFont="1" applyFill="1" applyBorder="1"/>
    <xf numFmtId="0" fontId="16" fillId="22" borderId="64" xfId="0" applyFont="1" applyFill="1" applyBorder="1"/>
    <xf numFmtId="164" fontId="16" fillId="22" borderId="65" xfId="0" applyNumberFormat="1" applyFont="1" applyFill="1" applyBorder="1"/>
    <xf numFmtId="164" fontId="16" fillId="22" borderId="66" xfId="0" applyNumberFormat="1" applyFont="1" applyFill="1" applyBorder="1"/>
  </cellXfs>
  <cellStyles count="49">
    <cellStyle name="Accent1 - 20%" xfId="4"/>
    <cellStyle name="Accent1 - 40%" xfId="5"/>
    <cellStyle name="Accent1 - 60%" xfId="6"/>
    <cellStyle name="Accent2 - 20%" xfId="7"/>
    <cellStyle name="Accent2 - 40%" xfId="8"/>
    <cellStyle name="Accent2 - 60%" xfId="9"/>
    <cellStyle name="Accent3 - 20%" xfId="10"/>
    <cellStyle name="Accent3 - 40%" xfId="11"/>
    <cellStyle name="Accent3 - 60%" xfId="12"/>
    <cellStyle name="Accent4 - 20%" xfId="13"/>
    <cellStyle name="Accent4 - 40%" xfId="14"/>
    <cellStyle name="Accent4 - 60%" xfId="15"/>
    <cellStyle name="Accent5 - 20%" xfId="16"/>
    <cellStyle name="Accent5 - 40%" xfId="17"/>
    <cellStyle name="Accent5 - 60%" xfId="18"/>
    <cellStyle name="Accent6 - 20%" xfId="19"/>
    <cellStyle name="Accent6 - 40%" xfId="20"/>
    <cellStyle name="Accent6 - 60%" xfId="21"/>
    <cellStyle name="active" xfId="22"/>
    <cellStyle name="active 2" xfId="23"/>
    <cellStyle name="active 2 2" xfId="24"/>
    <cellStyle name="Emphasis 1" xfId="25"/>
    <cellStyle name="Emphasis 2" xfId="26"/>
    <cellStyle name="Emphasis 3" xfId="27"/>
    <cellStyle name="Grey" xfId="28"/>
    <cellStyle name="Grey 2" xfId="29"/>
    <cellStyle name="Grey 2 2" xfId="30"/>
    <cellStyle name="Header1" xfId="31"/>
    <cellStyle name="Header2" xfId="32"/>
    <cellStyle name="Input [yellow]" xfId="33"/>
    <cellStyle name="Input [yellow] 2" xfId="34"/>
    <cellStyle name="Input [yellow] 2 2" xfId="35"/>
    <cellStyle name="Normal" xfId="0" builtinId="0"/>
    <cellStyle name="Normal - Style1" xfId="36"/>
    <cellStyle name="Normal - Style1 2" xfId="37"/>
    <cellStyle name="Normal 2" xfId="2"/>
    <cellStyle name="Normal 2 2" xfId="38"/>
    <cellStyle name="Normal 2 3" xfId="39"/>
    <cellStyle name="Normal 2_1_Proportion_CI1" xfId="40"/>
    <cellStyle name="Normal 3" xfId="41"/>
    <cellStyle name="Normal 4" xfId="42"/>
    <cellStyle name="Normal 5" xfId="43"/>
    <cellStyle name="Normal 6" xfId="44"/>
    <cellStyle name="Normal_SigmaXL_Gauss_Test_DOE_Analyze_Book2" xfId="3"/>
    <cellStyle name="Normal_Working_Sheet" xfId="1"/>
    <cellStyle name="Percent [2]" xfId="45"/>
    <cellStyle name="Percent [2] 2" xfId="46"/>
    <cellStyle name="Percent 2" xfId="47"/>
    <cellStyle name="Sheet Title" xfId="48"/>
  </cellStyles>
  <dxfs count="0"/>
  <tableStyles count="0" defaultTableStyle="TableStyleMedium2" defaultPivotStyle="PivotStyleLight16"/>
  <colors>
    <mruColors>
      <color rgb="FFFD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xVal>
          <c:y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yVal>
          <c:smooth val="0"/>
          <c:extLst>
            <c:ext xmlns:c16="http://schemas.microsoft.com/office/drawing/2014/chart" uri="{C3380CC4-5D6E-409C-BE32-E72D297353CC}">
              <c16:uniqueId val="{00000000-D144-4D87-94B4-CE65A5700E1E}"/>
            </c:ext>
          </c:extLst>
        </c:ser>
        <c:dLbls>
          <c:showLegendKey val="0"/>
          <c:showVal val="0"/>
          <c:showCatName val="0"/>
          <c:showSerName val="0"/>
          <c:showPercent val="0"/>
          <c:showBubbleSize val="0"/>
        </c:dLbls>
        <c:axId val="613567672"/>
        <c:axId val="613568064"/>
      </c:scatterChart>
      <c:valAx>
        <c:axId val="613567672"/>
        <c:scaling>
          <c:orientation val="minMax"/>
          <c:max val="21.28"/>
          <c:min val="14.33"/>
        </c:scaling>
        <c:delete val="0"/>
        <c:axPos val="b"/>
        <c:title>
          <c:tx>
            <c:rich>
              <a:bodyPr/>
              <a:lstStyle/>
              <a:p>
                <a:pPr>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68064"/>
        <c:crossesAt val="13.26"/>
        <c:crossBetween val="midCat"/>
      </c:valAx>
      <c:valAx>
        <c:axId val="613568064"/>
        <c:scaling>
          <c:orientation val="minMax"/>
          <c:max val="19.5"/>
          <c:min val="13.26"/>
        </c:scaling>
        <c:delete val="0"/>
        <c:axPos val="l"/>
        <c:title>
          <c:tx>
            <c:rich>
              <a:bodyPr/>
              <a:lstStyle/>
              <a:p>
                <a:pPr>
                  <a:defRPr sz="1000" b="1" i="0">
                    <a:latin typeface="Arial"/>
                    <a:ea typeface="Arial"/>
                    <a:cs typeface="Arial"/>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67672"/>
        <c:crossesAt val="14.3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xVal>
          <c:y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yVal>
          <c:smooth val="0"/>
          <c:extLst>
            <c:ext xmlns:c16="http://schemas.microsoft.com/office/drawing/2014/chart" uri="{C3380CC4-5D6E-409C-BE32-E72D297353CC}">
              <c16:uniqueId val="{00000000-A8C5-43EC-8945-0CD168638EE6}"/>
            </c:ext>
          </c:extLst>
        </c:ser>
        <c:dLbls>
          <c:showLegendKey val="0"/>
          <c:showVal val="0"/>
          <c:showCatName val="0"/>
          <c:showSerName val="0"/>
          <c:showPercent val="0"/>
          <c:showBubbleSize val="0"/>
        </c:dLbls>
        <c:axId val="613568848"/>
        <c:axId val="613569240"/>
      </c:scatterChart>
      <c:valAx>
        <c:axId val="613568848"/>
        <c:scaling>
          <c:orientation val="minMax"/>
          <c:max val="21.28"/>
          <c:min val="14.33"/>
        </c:scaling>
        <c:delete val="0"/>
        <c:axPos val="b"/>
        <c:title>
          <c:tx>
            <c:rich>
              <a:bodyPr/>
              <a:lstStyle/>
              <a:p>
                <a:pPr>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69240"/>
        <c:crossesAt val="12.83"/>
        <c:crossBetween val="midCat"/>
      </c:valAx>
      <c:valAx>
        <c:axId val="613569240"/>
        <c:scaling>
          <c:orientation val="minMax"/>
          <c:max val="15.19"/>
          <c:min val="12.83"/>
        </c:scaling>
        <c:delete val="0"/>
        <c:axPos val="l"/>
        <c:title>
          <c:tx>
            <c:rich>
              <a:bodyPr/>
              <a:lstStyle/>
              <a:p>
                <a:pPr>
                  <a:defRPr sz="1000" b="1" i="0">
                    <a:latin typeface="Arial"/>
                    <a:ea typeface="Arial"/>
                    <a:cs typeface="Arial"/>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68848"/>
        <c:crossesAt val="14.3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xVal>
          <c:y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yVal>
          <c:smooth val="0"/>
          <c:extLst>
            <c:ext xmlns:c16="http://schemas.microsoft.com/office/drawing/2014/chart" uri="{C3380CC4-5D6E-409C-BE32-E72D297353CC}">
              <c16:uniqueId val="{00000000-3F91-44C9-BC5B-E8BAC17E4A67}"/>
            </c:ext>
          </c:extLst>
        </c:ser>
        <c:dLbls>
          <c:showLegendKey val="0"/>
          <c:showVal val="0"/>
          <c:showCatName val="0"/>
          <c:showSerName val="0"/>
          <c:showPercent val="0"/>
          <c:showBubbleSize val="0"/>
        </c:dLbls>
        <c:axId val="613571592"/>
        <c:axId val="613571984"/>
      </c:scatterChart>
      <c:valAx>
        <c:axId val="613571592"/>
        <c:scaling>
          <c:orientation val="minMax"/>
          <c:max val="21.28"/>
          <c:min val="14.33"/>
        </c:scaling>
        <c:delete val="0"/>
        <c:axPos val="b"/>
        <c:title>
          <c:tx>
            <c:rich>
              <a:bodyPr/>
              <a:lstStyle/>
              <a:p>
                <a:pPr>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1984"/>
        <c:crossesAt val="159"/>
        <c:crossBetween val="midCat"/>
      </c:valAx>
      <c:valAx>
        <c:axId val="613571984"/>
        <c:scaling>
          <c:orientation val="minMax"/>
          <c:max val="1556.5"/>
          <c:min val="159"/>
        </c:scaling>
        <c:delete val="0"/>
        <c:axPos val="l"/>
        <c:title>
          <c:tx>
            <c:rich>
              <a:bodyPr/>
              <a:lstStyle/>
              <a:p>
                <a:pPr>
                  <a:defRPr sz="1000" b="1" i="0">
                    <a:latin typeface="Arial"/>
                    <a:ea typeface="Arial"/>
                    <a:cs typeface="Arial"/>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71592"/>
        <c:crossesAt val="14.3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xVal>
          <c:y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yVal>
          <c:smooth val="0"/>
          <c:extLst>
            <c:ext xmlns:c16="http://schemas.microsoft.com/office/drawing/2014/chart" uri="{C3380CC4-5D6E-409C-BE32-E72D297353CC}">
              <c16:uniqueId val="{00000000-CD53-4169-A331-0C9EE435E520}"/>
            </c:ext>
          </c:extLst>
        </c:ser>
        <c:dLbls>
          <c:showLegendKey val="0"/>
          <c:showVal val="0"/>
          <c:showCatName val="0"/>
          <c:showSerName val="0"/>
          <c:showPercent val="0"/>
          <c:showBubbleSize val="0"/>
        </c:dLbls>
        <c:axId val="613572768"/>
        <c:axId val="613573160"/>
      </c:scatterChart>
      <c:valAx>
        <c:axId val="613572768"/>
        <c:scaling>
          <c:orientation val="minMax"/>
          <c:max val="21.28"/>
          <c:min val="14.33"/>
        </c:scaling>
        <c:delete val="0"/>
        <c:axPos val="b"/>
        <c:title>
          <c:tx>
            <c:rich>
              <a:bodyPr/>
              <a:lstStyle/>
              <a:p>
                <a:pPr>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3160"/>
        <c:crossesAt val="32"/>
        <c:crossBetween val="midCat"/>
      </c:valAx>
      <c:valAx>
        <c:axId val="613573160"/>
        <c:scaling>
          <c:orientation val="minMax"/>
          <c:max val="890"/>
          <c:min val="32"/>
        </c:scaling>
        <c:delete val="0"/>
        <c:axPos val="l"/>
        <c:title>
          <c:tx>
            <c:rich>
              <a:bodyPr/>
              <a:lstStyle/>
              <a:p>
                <a:pPr>
                  <a:defRPr sz="1000" b="1" i="0">
                    <a:latin typeface="Arial"/>
                    <a:ea typeface="Arial"/>
                    <a:cs typeface="Arial"/>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72768"/>
        <c:crossesAt val="14.3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xVal>
          <c:y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yVal>
          <c:smooth val="0"/>
          <c:extLst>
            <c:ext xmlns:c16="http://schemas.microsoft.com/office/drawing/2014/chart" uri="{C3380CC4-5D6E-409C-BE32-E72D297353CC}">
              <c16:uniqueId val="{00000000-64C7-49F7-9408-814C3853030D}"/>
            </c:ext>
          </c:extLst>
        </c:ser>
        <c:dLbls>
          <c:showLegendKey val="0"/>
          <c:showVal val="0"/>
          <c:showCatName val="0"/>
          <c:showSerName val="0"/>
          <c:showPercent val="0"/>
          <c:showBubbleSize val="0"/>
        </c:dLbls>
        <c:axId val="613573944"/>
        <c:axId val="613574336"/>
      </c:scatterChart>
      <c:valAx>
        <c:axId val="613573944"/>
        <c:scaling>
          <c:orientation val="minMax"/>
          <c:max val="21.28"/>
          <c:min val="14.33"/>
        </c:scaling>
        <c:delete val="0"/>
        <c:axPos val="b"/>
        <c:title>
          <c:tx>
            <c:rich>
              <a:bodyPr/>
              <a:lstStyle/>
              <a:p>
                <a:pPr>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4336"/>
        <c:crossesAt val="46.5"/>
        <c:crossBetween val="midCat"/>
      </c:valAx>
      <c:valAx>
        <c:axId val="613574336"/>
        <c:scaling>
          <c:orientation val="minMax"/>
          <c:max val="568.25"/>
          <c:min val="46.5"/>
        </c:scaling>
        <c:delete val="0"/>
        <c:axPos val="l"/>
        <c:title>
          <c:tx>
            <c:rich>
              <a:bodyPr/>
              <a:lstStyle/>
              <a:p>
                <a:pPr>
                  <a:defRPr sz="1000" b="1" i="0">
                    <a:latin typeface="Arial"/>
                    <a:ea typeface="Arial"/>
                    <a:cs typeface="Arial"/>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73944"/>
        <c:crossesAt val="14.3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xVal>
          <c:y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yVal>
          <c:smooth val="0"/>
          <c:extLst>
            <c:ext xmlns:c16="http://schemas.microsoft.com/office/drawing/2014/chart" uri="{C3380CC4-5D6E-409C-BE32-E72D297353CC}">
              <c16:uniqueId val="{00000000-B789-4405-BA36-41D425843061}"/>
            </c:ext>
          </c:extLst>
        </c:ser>
        <c:dLbls>
          <c:showLegendKey val="0"/>
          <c:showVal val="0"/>
          <c:showCatName val="0"/>
          <c:showSerName val="0"/>
          <c:showPercent val="0"/>
          <c:showBubbleSize val="0"/>
        </c:dLbls>
        <c:axId val="613575512"/>
        <c:axId val="613575904"/>
      </c:scatterChart>
      <c:valAx>
        <c:axId val="613575512"/>
        <c:scaling>
          <c:orientation val="minMax"/>
          <c:max val="19.5"/>
          <c:min val="13.26"/>
        </c:scaling>
        <c:delete val="0"/>
        <c:axPos val="b"/>
        <c:title>
          <c:tx>
            <c:rich>
              <a:bodyPr/>
              <a:lstStyle/>
              <a:p>
                <a:pPr>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5904"/>
        <c:crossesAt val="14.33"/>
        <c:crossBetween val="midCat"/>
      </c:valAx>
      <c:valAx>
        <c:axId val="613575904"/>
        <c:scaling>
          <c:orientation val="minMax"/>
          <c:max val="21.28"/>
          <c:min val="14.33"/>
        </c:scaling>
        <c:delete val="0"/>
        <c:axPos val="l"/>
        <c:title>
          <c:tx>
            <c:rich>
              <a:bodyPr/>
              <a:lstStyle/>
              <a:p>
                <a:pPr>
                  <a:defRPr sz="1000" b="1" i="0">
                    <a:latin typeface="Arial"/>
                    <a:ea typeface="Arial"/>
                    <a:cs typeface="Arial"/>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5512"/>
        <c:crossesAt val="13.26"/>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xVal>
          <c:y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yVal>
          <c:smooth val="0"/>
          <c:extLst>
            <c:ext xmlns:c16="http://schemas.microsoft.com/office/drawing/2014/chart" uri="{C3380CC4-5D6E-409C-BE32-E72D297353CC}">
              <c16:uniqueId val="{00000000-9A66-40A3-909F-1629C44A437A}"/>
            </c:ext>
          </c:extLst>
        </c:ser>
        <c:dLbls>
          <c:showLegendKey val="0"/>
          <c:showVal val="0"/>
          <c:showCatName val="0"/>
          <c:showSerName val="0"/>
          <c:showPercent val="0"/>
          <c:showBubbleSize val="0"/>
        </c:dLbls>
        <c:axId val="613576688"/>
        <c:axId val="613577080"/>
      </c:scatterChart>
      <c:valAx>
        <c:axId val="613576688"/>
        <c:scaling>
          <c:orientation val="minMax"/>
          <c:max val="19.5"/>
          <c:min val="13.26"/>
        </c:scaling>
        <c:delete val="0"/>
        <c:axPos val="b"/>
        <c:title>
          <c:tx>
            <c:rich>
              <a:bodyPr/>
              <a:lstStyle/>
              <a:p>
                <a:pPr>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7080"/>
        <c:crossesAt val="12.83"/>
        <c:crossBetween val="midCat"/>
      </c:valAx>
      <c:valAx>
        <c:axId val="613577080"/>
        <c:scaling>
          <c:orientation val="minMax"/>
          <c:max val="15.19"/>
          <c:min val="12.83"/>
        </c:scaling>
        <c:delete val="0"/>
        <c:axPos val="l"/>
        <c:title>
          <c:tx>
            <c:rich>
              <a:bodyPr/>
              <a:lstStyle/>
              <a:p>
                <a:pPr>
                  <a:defRPr sz="1000" b="1" i="0">
                    <a:latin typeface="Arial"/>
                    <a:ea typeface="Arial"/>
                    <a:cs typeface="Arial"/>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6688"/>
        <c:crossesAt val="13.26"/>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xVal>
          <c:y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yVal>
          <c:smooth val="0"/>
          <c:extLst>
            <c:ext xmlns:c16="http://schemas.microsoft.com/office/drawing/2014/chart" uri="{C3380CC4-5D6E-409C-BE32-E72D297353CC}">
              <c16:uniqueId val="{00000000-C4BA-42AD-AEC5-334D2699367C}"/>
            </c:ext>
          </c:extLst>
        </c:ser>
        <c:dLbls>
          <c:showLegendKey val="0"/>
          <c:showVal val="0"/>
          <c:showCatName val="0"/>
          <c:showSerName val="0"/>
          <c:showPercent val="0"/>
          <c:showBubbleSize val="0"/>
        </c:dLbls>
        <c:axId val="613577864"/>
        <c:axId val="613578256"/>
      </c:scatterChart>
      <c:valAx>
        <c:axId val="613577864"/>
        <c:scaling>
          <c:orientation val="minMax"/>
          <c:max val="19.5"/>
          <c:min val="13.26"/>
        </c:scaling>
        <c:delete val="0"/>
        <c:axPos val="b"/>
        <c:title>
          <c:tx>
            <c:rich>
              <a:bodyPr/>
              <a:lstStyle/>
              <a:p>
                <a:pPr>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8256"/>
        <c:crossesAt val="159"/>
        <c:crossBetween val="midCat"/>
      </c:valAx>
      <c:valAx>
        <c:axId val="613578256"/>
        <c:scaling>
          <c:orientation val="minMax"/>
          <c:max val="1556.5"/>
          <c:min val="159"/>
        </c:scaling>
        <c:delete val="0"/>
        <c:axPos val="l"/>
        <c:title>
          <c:tx>
            <c:rich>
              <a:bodyPr/>
              <a:lstStyle/>
              <a:p>
                <a:pPr>
                  <a:defRPr sz="1000" b="1" i="0">
                    <a:latin typeface="Arial"/>
                    <a:ea typeface="Arial"/>
                    <a:cs typeface="Arial"/>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77864"/>
        <c:crossesAt val="13.26"/>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xVal>
          <c:y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yVal>
          <c:smooth val="0"/>
          <c:extLst>
            <c:ext xmlns:c16="http://schemas.microsoft.com/office/drawing/2014/chart" uri="{C3380CC4-5D6E-409C-BE32-E72D297353CC}">
              <c16:uniqueId val="{00000000-3E2D-4A85-8262-92D20C9E7E9F}"/>
            </c:ext>
          </c:extLst>
        </c:ser>
        <c:dLbls>
          <c:showLegendKey val="0"/>
          <c:showVal val="0"/>
          <c:showCatName val="0"/>
          <c:showSerName val="0"/>
          <c:showPercent val="0"/>
          <c:showBubbleSize val="0"/>
        </c:dLbls>
        <c:axId val="613575120"/>
        <c:axId val="613571200"/>
      </c:scatterChart>
      <c:valAx>
        <c:axId val="613575120"/>
        <c:scaling>
          <c:orientation val="minMax"/>
          <c:max val="19.5"/>
          <c:min val="13.26"/>
        </c:scaling>
        <c:delete val="0"/>
        <c:axPos val="b"/>
        <c:title>
          <c:tx>
            <c:rich>
              <a:bodyPr/>
              <a:lstStyle/>
              <a:p>
                <a:pPr>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1200"/>
        <c:crossesAt val="32"/>
        <c:crossBetween val="midCat"/>
      </c:valAx>
      <c:valAx>
        <c:axId val="613571200"/>
        <c:scaling>
          <c:orientation val="minMax"/>
          <c:max val="890"/>
          <c:min val="32"/>
        </c:scaling>
        <c:delete val="0"/>
        <c:axPos val="l"/>
        <c:title>
          <c:tx>
            <c:rich>
              <a:bodyPr/>
              <a:lstStyle/>
              <a:p>
                <a:pPr>
                  <a:defRPr sz="1000" b="1" i="0">
                    <a:latin typeface="Arial"/>
                    <a:ea typeface="Arial"/>
                    <a:cs typeface="Arial"/>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75120"/>
        <c:crossesAt val="13.26"/>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xVal>
          <c:y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yVal>
          <c:smooth val="0"/>
          <c:extLst>
            <c:ext xmlns:c16="http://schemas.microsoft.com/office/drawing/2014/chart" uri="{C3380CC4-5D6E-409C-BE32-E72D297353CC}">
              <c16:uniqueId val="{00000000-7C7A-475F-BD66-6B64B78B9483}"/>
            </c:ext>
          </c:extLst>
        </c:ser>
        <c:dLbls>
          <c:showLegendKey val="0"/>
          <c:showVal val="0"/>
          <c:showCatName val="0"/>
          <c:showSerName val="0"/>
          <c:showPercent val="0"/>
          <c:showBubbleSize val="0"/>
        </c:dLbls>
        <c:axId val="613570416"/>
        <c:axId val="613570024"/>
      </c:scatterChart>
      <c:valAx>
        <c:axId val="613570416"/>
        <c:scaling>
          <c:orientation val="minMax"/>
          <c:max val="19.5"/>
          <c:min val="13.26"/>
        </c:scaling>
        <c:delete val="0"/>
        <c:axPos val="b"/>
        <c:title>
          <c:tx>
            <c:rich>
              <a:bodyPr/>
              <a:lstStyle/>
              <a:p>
                <a:pPr>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0024"/>
        <c:crossesAt val="46.5"/>
        <c:crossBetween val="midCat"/>
      </c:valAx>
      <c:valAx>
        <c:axId val="613570024"/>
        <c:scaling>
          <c:orientation val="minMax"/>
          <c:max val="568.25"/>
          <c:min val="46.5"/>
        </c:scaling>
        <c:delete val="0"/>
        <c:axPos val="l"/>
        <c:title>
          <c:tx>
            <c:rich>
              <a:bodyPr/>
              <a:lstStyle/>
              <a:p>
                <a:pPr>
                  <a:defRPr sz="1000" b="1" i="0">
                    <a:latin typeface="Arial"/>
                    <a:ea typeface="Arial"/>
                    <a:cs typeface="Arial"/>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70416"/>
        <c:crossesAt val="13.26"/>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xVal>
          <c:y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yVal>
          <c:smooth val="0"/>
          <c:extLst>
            <c:ext xmlns:c16="http://schemas.microsoft.com/office/drawing/2014/chart" uri="{C3380CC4-5D6E-409C-BE32-E72D297353CC}">
              <c16:uniqueId val="{00000000-37F4-4B70-97B7-CB9294360B0F}"/>
            </c:ext>
          </c:extLst>
        </c:ser>
        <c:dLbls>
          <c:showLegendKey val="0"/>
          <c:showVal val="0"/>
          <c:showCatName val="0"/>
          <c:showSerName val="0"/>
          <c:showPercent val="0"/>
          <c:showBubbleSize val="0"/>
        </c:dLbls>
        <c:axId val="613579432"/>
        <c:axId val="613579824"/>
      </c:scatterChart>
      <c:valAx>
        <c:axId val="613579432"/>
        <c:scaling>
          <c:orientation val="minMax"/>
          <c:max val="15.19"/>
          <c:min val="12.83"/>
        </c:scaling>
        <c:delete val="0"/>
        <c:axPos val="b"/>
        <c:title>
          <c:tx>
            <c:rich>
              <a:bodyPr/>
              <a:lstStyle/>
              <a:p>
                <a:pPr>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9824"/>
        <c:crossesAt val="14.33"/>
        <c:crossBetween val="midCat"/>
      </c:valAx>
      <c:valAx>
        <c:axId val="613579824"/>
        <c:scaling>
          <c:orientation val="minMax"/>
          <c:max val="21.28"/>
          <c:min val="14.33"/>
        </c:scaling>
        <c:delete val="0"/>
        <c:axPos val="l"/>
        <c:title>
          <c:tx>
            <c:rich>
              <a:bodyPr/>
              <a:lstStyle/>
              <a:p>
                <a:pPr>
                  <a:defRPr sz="1000" b="1" i="0">
                    <a:latin typeface="Arial"/>
                    <a:ea typeface="Arial"/>
                    <a:cs typeface="Arial"/>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79432"/>
        <c:crossesAt val="12.8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xVal>
          <c:y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yVal>
          <c:smooth val="0"/>
          <c:extLst>
            <c:ext xmlns:c16="http://schemas.microsoft.com/office/drawing/2014/chart" uri="{C3380CC4-5D6E-409C-BE32-E72D297353CC}">
              <c16:uniqueId val="{00000000-F4B0-4323-91C4-07883C6535A6}"/>
            </c:ext>
          </c:extLst>
        </c:ser>
        <c:dLbls>
          <c:showLegendKey val="0"/>
          <c:showVal val="0"/>
          <c:showCatName val="0"/>
          <c:showSerName val="0"/>
          <c:showPercent val="0"/>
          <c:showBubbleSize val="0"/>
        </c:dLbls>
        <c:axId val="613580608"/>
        <c:axId val="613581000"/>
      </c:scatterChart>
      <c:valAx>
        <c:axId val="613580608"/>
        <c:scaling>
          <c:orientation val="minMax"/>
          <c:max val="15.19"/>
          <c:min val="12.83"/>
        </c:scaling>
        <c:delete val="0"/>
        <c:axPos val="b"/>
        <c:title>
          <c:tx>
            <c:rich>
              <a:bodyPr/>
              <a:lstStyle/>
              <a:p>
                <a:pPr>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81000"/>
        <c:crossesAt val="13.26"/>
        <c:crossBetween val="midCat"/>
      </c:valAx>
      <c:valAx>
        <c:axId val="613581000"/>
        <c:scaling>
          <c:orientation val="minMax"/>
          <c:max val="19.5"/>
          <c:min val="13.26"/>
        </c:scaling>
        <c:delete val="0"/>
        <c:axPos val="l"/>
        <c:title>
          <c:tx>
            <c:rich>
              <a:bodyPr/>
              <a:lstStyle/>
              <a:p>
                <a:pPr>
                  <a:defRPr sz="1000" b="1" i="0">
                    <a:latin typeface="Arial"/>
                    <a:ea typeface="Arial"/>
                    <a:cs typeface="Arial"/>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80608"/>
        <c:crossesAt val="12.8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xVal>
          <c:y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yVal>
          <c:smooth val="0"/>
          <c:extLst>
            <c:ext xmlns:c16="http://schemas.microsoft.com/office/drawing/2014/chart" uri="{C3380CC4-5D6E-409C-BE32-E72D297353CC}">
              <c16:uniqueId val="{00000000-3AEF-4ED3-8A2B-CC28B8037E85}"/>
            </c:ext>
          </c:extLst>
        </c:ser>
        <c:dLbls>
          <c:showLegendKey val="0"/>
          <c:showVal val="0"/>
          <c:showCatName val="0"/>
          <c:showSerName val="0"/>
          <c:showPercent val="0"/>
          <c:showBubbleSize val="0"/>
        </c:dLbls>
        <c:axId val="613581784"/>
        <c:axId val="613582176"/>
      </c:scatterChart>
      <c:valAx>
        <c:axId val="613581784"/>
        <c:scaling>
          <c:orientation val="minMax"/>
          <c:max val="15.19"/>
          <c:min val="12.83"/>
        </c:scaling>
        <c:delete val="0"/>
        <c:axPos val="b"/>
        <c:title>
          <c:tx>
            <c:rich>
              <a:bodyPr/>
              <a:lstStyle/>
              <a:p>
                <a:pPr>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82176"/>
        <c:crossesAt val="159"/>
        <c:crossBetween val="midCat"/>
      </c:valAx>
      <c:valAx>
        <c:axId val="613582176"/>
        <c:scaling>
          <c:orientation val="minMax"/>
          <c:max val="1556.5"/>
          <c:min val="159"/>
        </c:scaling>
        <c:delete val="0"/>
        <c:axPos val="l"/>
        <c:title>
          <c:tx>
            <c:rich>
              <a:bodyPr/>
              <a:lstStyle/>
              <a:p>
                <a:pPr>
                  <a:defRPr sz="1000" b="1" i="0">
                    <a:latin typeface="Arial"/>
                    <a:ea typeface="Arial"/>
                    <a:cs typeface="Arial"/>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81784"/>
        <c:crossesAt val="12.8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xVal>
          <c:y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yVal>
          <c:smooth val="0"/>
          <c:extLst>
            <c:ext xmlns:c16="http://schemas.microsoft.com/office/drawing/2014/chart" uri="{C3380CC4-5D6E-409C-BE32-E72D297353CC}">
              <c16:uniqueId val="{00000000-6918-4E71-A4C2-0EE6FC9654F4}"/>
            </c:ext>
          </c:extLst>
        </c:ser>
        <c:dLbls>
          <c:showLegendKey val="0"/>
          <c:showVal val="0"/>
          <c:showCatName val="0"/>
          <c:showSerName val="0"/>
          <c:showPercent val="0"/>
          <c:showBubbleSize val="0"/>
        </c:dLbls>
        <c:axId val="613582960"/>
        <c:axId val="613583352"/>
      </c:scatterChart>
      <c:valAx>
        <c:axId val="613582960"/>
        <c:scaling>
          <c:orientation val="minMax"/>
          <c:max val="15.19"/>
          <c:min val="12.83"/>
        </c:scaling>
        <c:delete val="0"/>
        <c:axPos val="b"/>
        <c:title>
          <c:tx>
            <c:rich>
              <a:bodyPr/>
              <a:lstStyle/>
              <a:p>
                <a:pPr>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83352"/>
        <c:crossesAt val="32"/>
        <c:crossBetween val="midCat"/>
      </c:valAx>
      <c:valAx>
        <c:axId val="613583352"/>
        <c:scaling>
          <c:orientation val="minMax"/>
          <c:max val="890"/>
          <c:min val="32"/>
        </c:scaling>
        <c:delete val="0"/>
        <c:axPos val="l"/>
        <c:title>
          <c:tx>
            <c:rich>
              <a:bodyPr/>
              <a:lstStyle/>
              <a:p>
                <a:pPr>
                  <a:defRPr sz="1000" b="1" i="0">
                    <a:latin typeface="Arial"/>
                    <a:ea typeface="Arial"/>
                    <a:cs typeface="Arial"/>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82960"/>
        <c:crossesAt val="12.8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xVal>
          <c:y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yVal>
          <c:smooth val="0"/>
          <c:extLst>
            <c:ext xmlns:c16="http://schemas.microsoft.com/office/drawing/2014/chart" uri="{C3380CC4-5D6E-409C-BE32-E72D297353CC}">
              <c16:uniqueId val="{00000000-CD5E-4B29-8E1E-2145D9C20A8D}"/>
            </c:ext>
          </c:extLst>
        </c:ser>
        <c:dLbls>
          <c:showLegendKey val="0"/>
          <c:showVal val="0"/>
          <c:showCatName val="0"/>
          <c:showSerName val="0"/>
          <c:showPercent val="0"/>
          <c:showBubbleSize val="0"/>
        </c:dLbls>
        <c:axId val="613584136"/>
        <c:axId val="613584528"/>
      </c:scatterChart>
      <c:valAx>
        <c:axId val="613584136"/>
        <c:scaling>
          <c:orientation val="minMax"/>
          <c:max val="15.19"/>
          <c:min val="12.83"/>
        </c:scaling>
        <c:delete val="0"/>
        <c:axPos val="b"/>
        <c:title>
          <c:tx>
            <c:rich>
              <a:bodyPr/>
              <a:lstStyle/>
              <a:p>
                <a:pPr>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84528"/>
        <c:crossesAt val="46.5"/>
        <c:crossBetween val="midCat"/>
      </c:valAx>
      <c:valAx>
        <c:axId val="613584528"/>
        <c:scaling>
          <c:orientation val="minMax"/>
          <c:max val="568.25"/>
          <c:min val="46.5"/>
        </c:scaling>
        <c:delete val="0"/>
        <c:axPos val="l"/>
        <c:title>
          <c:tx>
            <c:rich>
              <a:bodyPr/>
              <a:lstStyle/>
              <a:p>
                <a:pPr>
                  <a:defRPr sz="1000" b="1" i="0">
                    <a:latin typeface="Arial"/>
                    <a:ea typeface="Arial"/>
                    <a:cs typeface="Arial"/>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84136"/>
        <c:crossesAt val="12.8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xVal>
          <c:y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yVal>
          <c:smooth val="0"/>
          <c:extLst>
            <c:ext xmlns:c16="http://schemas.microsoft.com/office/drawing/2014/chart" uri="{C3380CC4-5D6E-409C-BE32-E72D297353CC}">
              <c16:uniqueId val="{00000000-7C00-441D-8239-ADDD044B9EE4}"/>
            </c:ext>
          </c:extLst>
        </c:ser>
        <c:dLbls>
          <c:showLegendKey val="0"/>
          <c:showVal val="0"/>
          <c:showCatName val="0"/>
          <c:showSerName val="0"/>
          <c:showPercent val="0"/>
          <c:showBubbleSize val="0"/>
        </c:dLbls>
        <c:axId val="613585312"/>
        <c:axId val="613585704"/>
      </c:scatterChart>
      <c:valAx>
        <c:axId val="613585312"/>
        <c:scaling>
          <c:orientation val="minMax"/>
          <c:max val="1556.5"/>
          <c:min val="159"/>
        </c:scaling>
        <c:delete val="0"/>
        <c:axPos val="b"/>
        <c:title>
          <c:tx>
            <c:rich>
              <a:bodyPr/>
              <a:lstStyle/>
              <a:p>
                <a:pPr>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85704"/>
        <c:crossesAt val="14.33"/>
        <c:crossBetween val="midCat"/>
      </c:valAx>
      <c:valAx>
        <c:axId val="613585704"/>
        <c:scaling>
          <c:orientation val="minMax"/>
          <c:max val="21.28"/>
          <c:min val="14.33"/>
        </c:scaling>
        <c:delete val="0"/>
        <c:axPos val="l"/>
        <c:title>
          <c:tx>
            <c:rich>
              <a:bodyPr/>
              <a:lstStyle/>
              <a:p>
                <a:pPr>
                  <a:defRPr sz="1000" b="1" i="0">
                    <a:latin typeface="Arial"/>
                    <a:ea typeface="Arial"/>
                    <a:cs typeface="Arial"/>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85312"/>
        <c:crossesAt val="159"/>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xVal>
          <c:y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yVal>
          <c:smooth val="0"/>
          <c:extLst>
            <c:ext xmlns:c16="http://schemas.microsoft.com/office/drawing/2014/chart" uri="{C3380CC4-5D6E-409C-BE32-E72D297353CC}">
              <c16:uniqueId val="{00000000-DFD6-4949-9EE9-94B05B77496F}"/>
            </c:ext>
          </c:extLst>
        </c:ser>
        <c:dLbls>
          <c:showLegendKey val="0"/>
          <c:showVal val="0"/>
          <c:showCatName val="0"/>
          <c:showSerName val="0"/>
          <c:showPercent val="0"/>
          <c:showBubbleSize val="0"/>
        </c:dLbls>
        <c:axId val="613586488"/>
        <c:axId val="613586880"/>
      </c:scatterChart>
      <c:valAx>
        <c:axId val="613586488"/>
        <c:scaling>
          <c:orientation val="minMax"/>
          <c:max val="1556.5"/>
          <c:min val="159"/>
        </c:scaling>
        <c:delete val="0"/>
        <c:axPos val="b"/>
        <c:title>
          <c:tx>
            <c:rich>
              <a:bodyPr/>
              <a:lstStyle/>
              <a:p>
                <a:pPr>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86880"/>
        <c:crossesAt val="13.26"/>
        <c:crossBetween val="midCat"/>
      </c:valAx>
      <c:valAx>
        <c:axId val="613586880"/>
        <c:scaling>
          <c:orientation val="minMax"/>
          <c:max val="19.5"/>
          <c:min val="13.26"/>
        </c:scaling>
        <c:delete val="0"/>
        <c:axPos val="l"/>
        <c:title>
          <c:tx>
            <c:rich>
              <a:bodyPr/>
              <a:lstStyle/>
              <a:p>
                <a:pPr>
                  <a:defRPr sz="1000" b="1" i="0">
                    <a:latin typeface="Arial"/>
                    <a:ea typeface="Arial"/>
                    <a:cs typeface="Arial"/>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86488"/>
        <c:crossesAt val="159"/>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xVal>
          <c:y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yVal>
          <c:smooth val="0"/>
          <c:extLst>
            <c:ext xmlns:c16="http://schemas.microsoft.com/office/drawing/2014/chart" uri="{C3380CC4-5D6E-409C-BE32-E72D297353CC}">
              <c16:uniqueId val="{00000000-C23A-457A-856D-F459F1726EBA}"/>
            </c:ext>
          </c:extLst>
        </c:ser>
        <c:dLbls>
          <c:showLegendKey val="0"/>
          <c:showVal val="0"/>
          <c:showCatName val="0"/>
          <c:showSerName val="0"/>
          <c:showPercent val="0"/>
          <c:showBubbleSize val="0"/>
        </c:dLbls>
        <c:axId val="613587664"/>
        <c:axId val="613588056"/>
      </c:scatterChart>
      <c:valAx>
        <c:axId val="613587664"/>
        <c:scaling>
          <c:orientation val="minMax"/>
          <c:max val="1556.5"/>
          <c:min val="159"/>
        </c:scaling>
        <c:delete val="0"/>
        <c:axPos val="b"/>
        <c:title>
          <c:tx>
            <c:rich>
              <a:bodyPr/>
              <a:lstStyle/>
              <a:p>
                <a:pPr>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88056"/>
        <c:crossesAt val="12.83"/>
        <c:crossBetween val="midCat"/>
      </c:valAx>
      <c:valAx>
        <c:axId val="613588056"/>
        <c:scaling>
          <c:orientation val="minMax"/>
          <c:max val="15.19"/>
          <c:min val="12.83"/>
        </c:scaling>
        <c:delete val="0"/>
        <c:axPos val="l"/>
        <c:title>
          <c:tx>
            <c:rich>
              <a:bodyPr/>
              <a:lstStyle/>
              <a:p>
                <a:pPr>
                  <a:defRPr sz="1000" b="1" i="0">
                    <a:latin typeface="Arial"/>
                    <a:ea typeface="Arial"/>
                    <a:cs typeface="Arial"/>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87664"/>
        <c:crossesAt val="159"/>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xVal>
          <c:y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yVal>
          <c:smooth val="0"/>
          <c:extLst>
            <c:ext xmlns:c16="http://schemas.microsoft.com/office/drawing/2014/chart" uri="{C3380CC4-5D6E-409C-BE32-E72D297353CC}">
              <c16:uniqueId val="{00000000-F59A-4E4A-8FE6-A6CED178200C}"/>
            </c:ext>
          </c:extLst>
        </c:ser>
        <c:dLbls>
          <c:showLegendKey val="0"/>
          <c:showVal val="0"/>
          <c:showCatName val="0"/>
          <c:showSerName val="0"/>
          <c:showPercent val="0"/>
          <c:showBubbleSize val="0"/>
        </c:dLbls>
        <c:axId val="613588840"/>
        <c:axId val="613589232"/>
      </c:scatterChart>
      <c:valAx>
        <c:axId val="613588840"/>
        <c:scaling>
          <c:orientation val="minMax"/>
          <c:max val="1556.5"/>
          <c:min val="159"/>
        </c:scaling>
        <c:delete val="0"/>
        <c:axPos val="b"/>
        <c:title>
          <c:tx>
            <c:rich>
              <a:bodyPr/>
              <a:lstStyle/>
              <a:p>
                <a:pPr>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89232"/>
        <c:crossesAt val="32"/>
        <c:crossBetween val="midCat"/>
      </c:valAx>
      <c:valAx>
        <c:axId val="613589232"/>
        <c:scaling>
          <c:orientation val="minMax"/>
          <c:max val="890"/>
          <c:min val="32"/>
        </c:scaling>
        <c:delete val="0"/>
        <c:axPos val="l"/>
        <c:title>
          <c:tx>
            <c:rich>
              <a:bodyPr/>
              <a:lstStyle/>
              <a:p>
                <a:pPr>
                  <a:defRPr sz="1000" b="1" i="0">
                    <a:latin typeface="Arial"/>
                    <a:ea typeface="Arial"/>
                    <a:cs typeface="Arial"/>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88840"/>
        <c:crossesAt val="159"/>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xVal>
          <c:y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yVal>
          <c:smooth val="0"/>
          <c:extLst>
            <c:ext xmlns:c16="http://schemas.microsoft.com/office/drawing/2014/chart" uri="{C3380CC4-5D6E-409C-BE32-E72D297353CC}">
              <c16:uniqueId val="{00000000-126D-4B61-ADC4-1A7BCA432C63}"/>
            </c:ext>
          </c:extLst>
        </c:ser>
        <c:dLbls>
          <c:showLegendKey val="0"/>
          <c:showVal val="0"/>
          <c:showCatName val="0"/>
          <c:showSerName val="0"/>
          <c:showPercent val="0"/>
          <c:showBubbleSize val="0"/>
        </c:dLbls>
        <c:axId val="613590408"/>
        <c:axId val="613590800"/>
      </c:scatterChart>
      <c:valAx>
        <c:axId val="613590408"/>
        <c:scaling>
          <c:orientation val="minMax"/>
          <c:max val="1556.5"/>
          <c:min val="159"/>
        </c:scaling>
        <c:delete val="0"/>
        <c:axPos val="b"/>
        <c:title>
          <c:tx>
            <c:rich>
              <a:bodyPr/>
              <a:lstStyle/>
              <a:p>
                <a:pPr>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90800"/>
        <c:crossesAt val="46.5"/>
        <c:crossBetween val="midCat"/>
      </c:valAx>
      <c:valAx>
        <c:axId val="613590800"/>
        <c:scaling>
          <c:orientation val="minMax"/>
          <c:max val="568.25"/>
          <c:min val="46.5"/>
        </c:scaling>
        <c:delete val="0"/>
        <c:axPos val="l"/>
        <c:title>
          <c:tx>
            <c:rich>
              <a:bodyPr/>
              <a:lstStyle/>
              <a:p>
                <a:pPr>
                  <a:defRPr sz="1000" b="1" i="0">
                    <a:latin typeface="Arial"/>
                    <a:ea typeface="Arial"/>
                    <a:cs typeface="Arial"/>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0408"/>
        <c:crossesAt val="159"/>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xVal>
          <c:y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yVal>
          <c:smooth val="0"/>
          <c:extLst>
            <c:ext xmlns:c16="http://schemas.microsoft.com/office/drawing/2014/chart" uri="{C3380CC4-5D6E-409C-BE32-E72D297353CC}">
              <c16:uniqueId val="{00000000-A7A2-4CC6-A186-DDEC036120FB}"/>
            </c:ext>
          </c:extLst>
        </c:ser>
        <c:dLbls>
          <c:showLegendKey val="0"/>
          <c:showVal val="0"/>
          <c:showCatName val="0"/>
          <c:showSerName val="0"/>
          <c:showPercent val="0"/>
          <c:showBubbleSize val="0"/>
        </c:dLbls>
        <c:axId val="613591192"/>
        <c:axId val="613591584"/>
      </c:scatterChart>
      <c:valAx>
        <c:axId val="613591192"/>
        <c:scaling>
          <c:orientation val="minMax"/>
          <c:max val="890"/>
          <c:min val="32"/>
        </c:scaling>
        <c:delete val="0"/>
        <c:axPos val="b"/>
        <c:title>
          <c:tx>
            <c:rich>
              <a:bodyPr/>
              <a:lstStyle/>
              <a:p>
                <a:pPr>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1584"/>
        <c:crossesAt val="14.33"/>
        <c:crossBetween val="midCat"/>
      </c:valAx>
      <c:valAx>
        <c:axId val="613591584"/>
        <c:scaling>
          <c:orientation val="minMax"/>
          <c:max val="21.28"/>
          <c:min val="14.33"/>
        </c:scaling>
        <c:delete val="0"/>
        <c:axPos val="l"/>
        <c:title>
          <c:tx>
            <c:rich>
              <a:bodyPr/>
              <a:lstStyle/>
              <a:p>
                <a:pPr>
                  <a:defRPr sz="1000" b="1" i="0">
                    <a:latin typeface="Arial"/>
                    <a:ea typeface="Arial"/>
                    <a:cs typeface="Arial"/>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91192"/>
        <c:crossesAt val="32"/>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xVal>
          <c:y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yVal>
          <c:smooth val="0"/>
          <c:extLst>
            <c:ext xmlns:c16="http://schemas.microsoft.com/office/drawing/2014/chart" uri="{C3380CC4-5D6E-409C-BE32-E72D297353CC}">
              <c16:uniqueId val="{00000000-CD38-4187-90F7-E669D93E5F1A}"/>
            </c:ext>
          </c:extLst>
        </c:ser>
        <c:dLbls>
          <c:showLegendKey val="0"/>
          <c:showVal val="0"/>
          <c:showCatName val="0"/>
          <c:showSerName val="0"/>
          <c:showPercent val="0"/>
          <c:showBubbleSize val="0"/>
        </c:dLbls>
        <c:axId val="613592368"/>
        <c:axId val="613592760"/>
      </c:scatterChart>
      <c:valAx>
        <c:axId val="613592368"/>
        <c:scaling>
          <c:orientation val="minMax"/>
          <c:max val="890"/>
          <c:min val="32"/>
        </c:scaling>
        <c:delete val="0"/>
        <c:axPos val="b"/>
        <c:title>
          <c:tx>
            <c:rich>
              <a:bodyPr/>
              <a:lstStyle/>
              <a:p>
                <a:pPr>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2760"/>
        <c:crossesAt val="13.26"/>
        <c:crossBetween val="midCat"/>
      </c:valAx>
      <c:valAx>
        <c:axId val="613592760"/>
        <c:scaling>
          <c:orientation val="minMax"/>
          <c:max val="19.5"/>
          <c:min val="13.26"/>
        </c:scaling>
        <c:delete val="0"/>
        <c:axPos val="l"/>
        <c:title>
          <c:tx>
            <c:rich>
              <a:bodyPr/>
              <a:lstStyle/>
              <a:p>
                <a:pPr>
                  <a:defRPr sz="1000" b="1" i="0">
                    <a:latin typeface="Arial"/>
                    <a:ea typeface="Arial"/>
                    <a:cs typeface="Arial"/>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92368"/>
        <c:crossesAt val="32"/>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xVal>
          <c:y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yVal>
          <c:smooth val="0"/>
          <c:extLst>
            <c:ext xmlns:c16="http://schemas.microsoft.com/office/drawing/2014/chart" uri="{C3380CC4-5D6E-409C-BE32-E72D297353CC}">
              <c16:uniqueId val="{00000000-D0EE-43F7-BFAF-8DF92C69DE9E}"/>
            </c:ext>
          </c:extLst>
        </c:ser>
        <c:dLbls>
          <c:showLegendKey val="0"/>
          <c:showVal val="0"/>
          <c:showCatName val="0"/>
          <c:showSerName val="0"/>
          <c:showPercent val="0"/>
          <c:showBubbleSize val="0"/>
        </c:dLbls>
        <c:axId val="613593544"/>
        <c:axId val="613593936"/>
      </c:scatterChart>
      <c:valAx>
        <c:axId val="613593544"/>
        <c:scaling>
          <c:orientation val="minMax"/>
          <c:max val="890"/>
          <c:min val="32"/>
        </c:scaling>
        <c:delete val="0"/>
        <c:axPos val="b"/>
        <c:title>
          <c:tx>
            <c:rich>
              <a:bodyPr/>
              <a:lstStyle/>
              <a:p>
                <a:pPr>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3936"/>
        <c:crossesAt val="12.83"/>
        <c:crossBetween val="midCat"/>
      </c:valAx>
      <c:valAx>
        <c:axId val="613593936"/>
        <c:scaling>
          <c:orientation val="minMax"/>
          <c:max val="15.19"/>
          <c:min val="12.83"/>
        </c:scaling>
        <c:delete val="0"/>
        <c:axPos val="l"/>
        <c:title>
          <c:tx>
            <c:rich>
              <a:bodyPr/>
              <a:lstStyle/>
              <a:p>
                <a:pPr>
                  <a:defRPr sz="1000" b="1" i="0">
                    <a:latin typeface="Arial"/>
                    <a:ea typeface="Arial"/>
                    <a:cs typeface="Arial"/>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93544"/>
        <c:crossesAt val="32"/>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xVal>
          <c:y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yVal>
          <c:smooth val="0"/>
          <c:extLst>
            <c:ext xmlns:c16="http://schemas.microsoft.com/office/drawing/2014/chart" uri="{C3380CC4-5D6E-409C-BE32-E72D297353CC}">
              <c16:uniqueId val="{00000000-757F-4AF3-B669-ADDF9A6A7B73}"/>
            </c:ext>
          </c:extLst>
        </c:ser>
        <c:dLbls>
          <c:showLegendKey val="0"/>
          <c:showVal val="0"/>
          <c:showCatName val="0"/>
          <c:showSerName val="0"/>
          <c:showPercent val="0"/>
          <c:showBubbleSize val="0"/>
        </c:dLbls>
        <c:axId val="613594720"/>
        <c:axId val="613595112"/>
      </c:scatterChart>
      <c:valAx>
        <c:axId val="613594720"/>
        <c:scaling>
          <c:orientation val="minMax"/>
          <c:max val="890"/>
          <c:min val="32"/>
        </c:scaling>
        <c:delete val="0"/>
        <c:axPos val="b"/>
        <c:title>
          <c:tx>
            <c:rich>
              <a:bodyPr/>
              <a:lstStyle/>
              <a:p>
                <a:pPr>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5112"/>
        <c:crossesAt val="159"/>
        <c:crossBetween val="midCat"/>
      </c:valAx>
      <c:valAx>
        <c:axId val="613595112"/>
        <c:scaling>
          <c:orientation val="minMax"/>
          <c:max val="1556.5"/>
          <c:min val="159"/>
        </c:scaling>
        <c:delete val="0"/>
        <c:axPos val="l"/>
        <c:title>
          <c:tx>
            <c:rich>
              <a:bodyPr/>
              <a:lstStyle/>
              <a:p>
                <a:pPr>
                  <a:defRPr sz="1000" b="1" i="0">
                    <a:latin typeface="Arial"/>
                    <a:ea typeface="Arial"/>
                    <a:cs typeface="Arial"/>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594720"/>
        <c:crossesAt val="32"/>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xVal>
          <c:y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yVal>
          <c:smooth val="0"/>
          <c:extLst>
            <c:ext xmlns:c16="http://schemas.microsoft.com/office/drawing/2014/chart" uri="{C3380CC4-5D6E-409C-BE32-E72D297353CC}">
              <c16:uniqueId val="{00000000-5C31-41F9-BDA8-571F5F4C3BE8}"/>
            </c:ext>
          </c:extLst>
        </c:ser>
        <c:dLbls>
          <c:showLegendKey val="0"/>
          <c:showVal val="0"/>
          <c:showCatName val="0"/>
          <c:showSerName val="0"/>
          <c:showPercent val="0"/>
          <c:showBubbleSize val="0"/>
        </c:dLbls>
        <c:axId val="613595896"/>
        <c:axId val="613596288"/>
      </c:scatterChart>
      <c:valAx>
        <c:axId val="613595896"/>
        <c:scaling>
          <c:orientation val="minMax"/>
          <c:max val="890"/>
          <c:min val="32"/>
        </c:scaling>
        <c:delete val="0"/>
        <c:axPos val="b"/>
        <c:title>
          <c:tx>
            <c:rich>
              <a:bodyPr/>
              <a:lstStyle/>
              <a:p>
                <a:pPr>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6288"/>
        <c:crossesAt val="46.5"/>
        <c:crossBetween val="midCat"/>
      </c:valAx>
      <c:valAx>
        <c:axId val="613596288"/>
        <c:scaling>
          <c:orientation val="minMax"/>
          <c:max val="568.25"/>
          <c:min val="46.5"/>
        </c:scaling>
        <c:delete val="0"/>
        <c:axPos val="l"/>
        <c:title>
          <c:tx>
            <c:rich>
              <a:bodyPr/>
              <a:lstStyle/>
              <a:p>
                <a:pPr>
                  <a:defRPr sz="1000" b="1" i="0">
                    <a:latin typeface="Arial"/>
                    <a:ea typeface="Arial"/>
                    <a:cs typeface="Arial"/>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5896"/>
        <c:crossesAt val="32"/>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xVal>
          <c:yVal>
            <c:numRef>
              <c:f>'Scatter  (1)'!$A$1001:$A$1052</c:f>
              <c:numCache>
                <c:formatCode>0.000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yVal>
          <c:smooth val="0"/>
          <c:extLst>
            <c:ext xmlns:c16="http://schemas.microsoft.com/office/drawing/2014/chart" uri="{C3380CC4-5D6E-409C-BE32-E72D297353CC}">
              <c16:uniqueId val="{00000000-9FCE-450F-BC09-C9E6CD7F7C64}"/>
            </c:ext>
          </c:extLst>
        </c:ser>
        <c:dLbls>
          <c:showLegendKey val="0"/>
          <c:showVal val="0"/>
          <c:showCatName val="0"/>
          <c:showSerName val="0"/>
          <c:showPercent val="0"/>
          <c:showBubbleSize val="0"/>
        </c:dLbls>
        <c:axId val="613597072"/>
        <c:axId val="613597464"/>
      </c:scatterChart>
      <c:valAx>
        <c:axId val="613597072"/>
        <c:scaling>
          <c:orientation val="minMax"/>
          <c:max val="568.25"/>
          <c:min val="46.5"/>
        </c:scaling>
        <c:delete val="0"/>
        <c:axPos val="b"/>
        <c:title>
          <c:tx>
            <c:rich>
              <a:bodyPr/>
              <a:lstStyle/>
              <a:p>
                <a:pPr>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7464"/>
        <c:crossesAt val="14.33"/>
        <c:crossBetween val="midCat"/>
      </c:valAx>
      <c:valAx>
        <c:axId val="613597464"/>
        <c:scaling>
          <c:orientation val="minMax"/>
          <c:max val="21.28"/>
          <c:min val="14.33"/>
        </c:scaling>
        <c:delete val="0"/>
        <c:axPos val="l"/>
        <c:title>
          <c:tx>
            <c:rich>
              <a:bodyPr/>
              <a:lstStyle/>
              <a:p>
                <a:pPr>
                  <a:defRPr sz="1000" b="1" i="0">
                    <a:latin typeface="Arial"/>
                    <a:ea typeface="Arial"/>
                    <a:cs typeface="Arial"/>
                  </a:defRPr>
                </a:pPr>
                <a:r>
                  <a:rPr lang="en-US"/>
                  <a:t>PRICE 12PK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97072"/>
        <c:crossesAt val="46.5"/>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xVal>
          <c:yVal>
            <c:numRef>
              <c:f>'Scatter  (1)'!$B$1001:$B$1052</c:f>
              <c:numCache>
                <c:formatCode>0.000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yVal>
          <c:smooth val="0"/>
          <c:extLst>
            <c:ext xmlns:c16="http://schemas.microsoft.com/office/drawing/2014/chart" uri="{C3380CC4-5D6E-409C-BE32-E72D297353CC}">
              <c16:uniqueId val="{00000000-5ECE-487B-9A7A-3994C14B690E}"/>
            </c:ext>
          </c:extLst>
        </c:ser>
        <c:dLbls>
          <c:showLegendKey val="0"/>
          <c:showVal val="0"/>
          <c:showCatName val="0"/>
          <c:showSerName val="0"/>
          <c:showPercent val="0"/>
          <c:showBubbleSize val="0"/>
        </c:dLbls>
        <c:axId val="613598248"/>
        <c:axId val="613598640"/>
      </c:scatterChart>
      <c:valAx>
        <c:axId val="613598248"/>
        <c:scaling>
          <c:orientation val="minMax"/>
          <c:max val="568.25"/>
          <c:min val="46.5"/>
        </c:scaling>
        <c:delete val="0"/>
        <c:axPos val="b"/>
        <c:title>
          <c:tx>
            <c:rich>
              <a:bodyPr/>
              <a:lstStyle/>
              <a:p>
                <a:pPr>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8640"/>
        <c:crossesAt val="13.26"/>
        <c:crossBetween val="midCat"/>
      </c:valAx>
      <c:valAx>
        <c:axId val="613598640"/>
        <c:scaling>
          <c:orientation val="minMax"/>
          <c:max val="19.5"/>
          <c:min val="13.26"/>
        </c:scaling>
        <c:delete val="0"/>
        <c:axPos val="l"/>
        <c:title>
          <c:tx>
            <c:rich>
              <a:bodyPr/>
              <a:lstStyle/>
              <a:p>
                <a:pPr>
                  <a:defRPr sz="1000" b="1" i="0">
                    <a:latin typeface="Arial"/>
                    <a:ea typeface="Arial"/>
                    <a:cs typeface="Arial"/>
                  </a:defRPr>
                </a:pPr>
                <a:r>
                  <a:rPr lang="en-US"/>
                  <a:t>PRICE 18PK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98248"/>
        <c:crossesAt val="46.5"/>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xVal>
          <c:yVal>
            <c:numRef>
              <c:f>'Scatter  (1)'!$C$1001:$C$1052</c:f>
              <c:numCache>
                <c:formatCode>0.000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formatCode="0">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yVal>
          <c:smooth val="0"/>
          <c:extLst>
            <c:ext xmlns:c16="http://schemas.microsoft.com/office/drawing/2014/chart" uri="{C3380CC4-5D6E-409C-BE32-E72D297353CC}">
              <c16:uniqueId val="{00000000-0C1C-4A6E-A42F-92A79F53DA88}"/>
            </c:ext>
          </c:extLst>
        </c:ser>
        <c:dLbls>
          <c:showLegendKey val="0"/>
          <c:showVal val="0"/>
          <c:showCatName val="0"/>
          <c:showSerName val="0"/>
          <c:showPercent val="0"/>
          <c:showBubbleSize val="0"/>
        </c:dLbls>
        <c:axId val="613599424"/>
        <c:axId val="613599816"/>
      </c:scatterChart>
      <c:valAx>
        <c:axId val="613599424"/>
        <c:scaling>
          <c:orientation val="minMax"/>
          <c:max val="568.25"/>
          <c:min val="46.5"/>
        </c:scaling>
        <c:delete val="0"/>
        <c:axPos val="b"/>
        <c:title>
          <c:tx>
            <c:rich>
              <a:bodyPr/>
              <a:lstStyle/>
              <a:p>
                <a:pPr>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599816"/>
        <c:crossesAt val="12.83"/>
        <c:crossBetween val="midCat"/>
      </c:valAx>
      <c:valAx>
        <c:axId val="613599816"/>
        <c:scaling>
          <c:orientation val="minMax"/>
          <c:max val="15.19"/>
          <c:min val="12.83"/>
        </c:scaling>
        <c:delete val="0"/>
        <c:axPos val="l"/>
        <c:title>
          <c:tx>
            <c:rich>
              <a:bodyPr/>
              <a:lstStyle/>
              <a:p>
                <a:pPr>
                  <a:defRPr sz="1000" b="1" i="0">
                    <a:latin typeface="Arial"/>
                    <a:ea typeface="Arial"/>
                    <a:cs typeface="Arial"/>
                  </a:defRPr>
                </a:pPr>
                <a:r>
                  <a:rPr lang="en-US"/>
                  <a:t>PRICE 30PK</a:t>
                </a:r>
              </a:p>
            </c:rich>
          </c:tx>
          <c:overlay val="0"/>
        </c:title>
        <c:numFmt formatCode="0.000" sourceLinked="1"/>
        <c:majorTickMark val="out"/>
        <c:minorTickMark val="none"/>
        <c:tickLblPos val="nextTo"/>
        <c:txPr>
          <a:bodyPr/>
          <a:lstStyle/>
          <a:p>
            <a:pPr>
              <a:defRPr sz="800" b="0" i="0">
                <a:latin typeface="Arial"/>
                <a:ea typeface="Arial"/>
                <a:cs typeface="Arial"/>
              </a:defRPr>
            </a:pPr>
            <a:endParaRPr lang="en-US"/>
          </a:p>
        </c:txPr>
        <c:crossAx val="613599424"/>
        <c:crossesAt val="46.5"/>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xVal>
          <c:yVal>
            <c:numRef>
              <c:f>'Scatter  (1)'!$D$1001:$D$1052</c:f>
              <c:numCache>
                <c:formatCode>0</c:formatCode>
                <c:ptCount val="52"/>
                <c:pt idx="0" formatCode="0.00">
                  <c:v>223.5</c:v>
                </c:pt>
                <c:pt idx="1">
                  <c:v>215</c:v>
                </c:pt>
                <c:pt idx="2" formatCode="0.00">
                  <c:v>227.5</c:v>
                </c:pt>
                <c:pt idx="3" formatCode="0.00">
                  <c:v>244.5</c:v>
                </c:pt>
                <c:pt idx="4" formatCode="0.00">
                  <c:v>313.5</c:v>
                </c:pt>
                <c:pt idx="5">
                  <c:v>279</c:v>
                </c:pt>
                <c:pt idx="6">
                  <c:v>238</c:v>
                </c:pt>
                <c:pt idx="7" formatCode="0.00">
                  <c:v>315.5</c:v>
                </c:pt>
                <c:pt idx="8">
                  <c:v>217</c:v>
                </c:pt>
                <c:pt idx="9" formatCode="0.00">
                  <c:v>209.5</c:v>
                </c:pt>
                <c:pt idx="10">
                  <c:v>227</c:v>
                </c:pt>
                <c:pt idx="11" formatCode="0.00">
                  <c:v>216.5</c:v>
                </c:pt>
                <c:pt idx="12">
                  <c:v>169</c:v>
                </c:pt>
                <c:pt idx="13">
                  <c:v>178</c:v>
                </c:pt>
                <c:pt idx="14" formatCode="0.00">
                  <c:v>301.5</c:v>
                </c:pt>
                <c:pt idx="15" formatCode="0.00">
                  <c:v>266.5</c:v>
                </c:pt>
                <c:pt idx="16" formatCode="0.00">
                  <c:v>182.5</c:v>
                </c:pt>
                <c:pt idx="17">
                  <c:v>159</c:v>
                </c:pt>
                <c:pt idx="18" formatCode="0.00">
                  <c:v>285.5</c:v>
                </c:pt>
                <c:pt idx="19">
                  <c:v>360</c:v>
                </c:pt>
                <c:pt idx="20">
                  <c:v>263</c:v>
                </c:pt>
                <c:pt idx="21" formatCode="0.00">
                  <c:v>443.5</c:v>
                </c:pt>
                <c:pt idx="22" formatCode="0.0">
                  <c:v>1101.5</c:v>
                </c:pt>
                <c:pt idx="23">
                  <c:v>814</c:v>
                </c:pt>
                <c:pt idx="24">
                  <c:v>365</c:v>
                </c:pt>
                <c:pt idx="25">
                  <c:v>510</c:v>
                </c:pt>
                <c:pt idx="26" formatCode="0.00">
                  <c:v>580.5</c:v>
                </c:pt>
                <c:pt idx="27">
                  <c:v>251</c:v>
                </c:pt>
                <c:pt idx="28">
                  <c:v>237</c:v>
                </c:pt>
                <c:pt idx="29" formatCode="0.00">
                  <c:v>302.5</c:v>
                </c:pt>
                <c:pt idx="30" formatCode="0.00">
                  <c:v>229.5</c:v>
                </c:pt>
                <c:pt idx="31" formatCode="0.00">
                  <c:v>188.5</c:v>
                </c:pt>
                <c:pt idx="32" formatCode="0.00">
                  <c:v>795.5</c:v>
                </c:pt>
                <c:pt idx="33" formatCode="0.0">
                  <c:v>1556.5</c:v>
                </c:pt>
                <c:pt idx="34" formatCode="0.00">
                  <c:v>807.5</c:v>
                </c:pt>
                <c:pt idx="35">
                  <c:v>243</c:v>
                </c:pt>
                <c:pt idx="36" formatCode="0.00">
                  <c:v>201.5</c:v>
                </c:pt>
                <c:pt idx="37">
                  <c:v>294</c:v>
                </c:pt>
                <c:pt idx="38" formatCode="0.00">
                  <c:v>220.5</c:v>
                </c:pt>
                <c:pt idx="39" formatCode="0.00">
                  <c:v>255.5</c:v>
                </c:pt>
                <c:pt idx="40" formatCode="0.00">
                  <c:v>920.5</c:v>
                </c:pt>
                <c:pt idx="41">
                  <c:v>730</c:v>
                </c:pt>
                <c:pt idx="42" formatCode="0.00">
                  <c:v>262.5</c:v>
                </c:pt>
                <c:pt idx="43" formatCode="0.00">
                  <c:v>209.5</c:v>
                </c:pt>
                <c:pt idx="44">
                  <c:v>283</c:v>
                </c:pt>
                <c:pt idx="45" formatCode="0.00">
                  <c:v>262.5</c:v>
                </c:pt>
                <c:pt idx="46">
                  <c:v>310</c:v>
                </c:pt>
                <c:pt idx="47" formatCode="0.00">
                  <c:v>278.5</c:v>
                </c:pt>
                <c:pt idx="48" formatCode="0.00">
                  <c:v>741.5</c:v>
                </c:pt>
                <c:pt idx="49">
                  <c:v>1316</c:v>
                </c:pt>
                <c:pt idx="50">
                  <c:v>449</c:v>
                </c:pt>
                <c:pt idx="51">
                  <c:v>505</c:v>
                </c:pt>
              </c:numCache>
            </c:numRef>
          </c:yVal>
          <c:smooth val="0"/>
          <c:extLst>
            <c:ext xmlns:c16="http://schemas.microsoft.com/office/drawing/2014/chart" uri="{C3380CC4-5D6E-409C-BE32-E72D297353CC}">
              <c16:uniqueId val="{00000000-431B-4E7B-9DE9-E7DD9ED6B941}"/>
            </c:ext>
          </c:extLst>
        </c:ser>
        <c:dLbls>
          <c:showLegendKey val="0"/>
          <c:showVal val="0"/>
          <c:showCatName val="0"/>
          <c:showSerName val="0"/>
          <c:showPercent val="0"/>
          <c:showBubbleSize val="0"/>
        </c:dLbls>
        <c:axId val="613600600"/>
        <c:axId val="613600992"/>
      </c:scatterChart>
      <c:valAx>
        <c:axId val="613600600"/>
        <c:scaling>
          <c:orientation val="minMax"/>
          <c:max val="568.25"/>
          <c:min val="46.5"/>
        </c:scaling>
        <c:delete val="0"/>
        <c:axPos val="b"/>
        <c:title>
          <c:tx>
            <c:rich>
              <a:bodyPr/>
              <a:lstStyle/>
              <a:p>
                <a:pPr>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600992"/>
        <c:crossesAt val="159"/>
        <c:crossBetween val="midCat"/>
      </c:valAx>
      <c:valAx>
        <c:axId val="613600992"/>
        <c:scaling>
          <c:orientation val="minMax"/>
          <c:max val="1556.5"/>
          <c:min val="159"/>
        </c:scaling>
        <c:delete val="0"/>
        <c:axPos val="l"/>
        <c:title>
          <c:tx>
            <c:rich>
              <a:bodyPr/>
              <a:lstStyle/>
              <a:p>
                <a:pPr>
                  <a:defRPr sz="1000" b="1" i="0">
                    <a:latin typeface="Arial"/>
                    <a:ea typeface="Arial"/>
                    <a:cs typeface="Arial"/>
                  </a:defRPr>
                </a:pPr>
                <a:r>
                  <a:rPr lang="en-US"/>
                  <a:t>CASES 12PK</a:t>
                </a:r>
              </a:p>
            </c:rich>
          </c:tx>
          <c:overlay val="0"/>
        </c:title>
        <c:numFmt formatCode="0.00" sourceLinked="1"/>
        <c:majorTickMark val="out"/>
        <c:minorTickMark val="none"/>
        <c:tickLblPos val="nextTo"/>
        <c:txPr>
          <a:bodyPr/>
          <a:lstStyle/>
          <a:p>
            <a:pPr>
              <a:defRPr sz="800" b="0" i="0">
                <a:latin typeface="Arial"/>
                <a:ea typeface="Arial"/>
                <a:cs typeface="Arial"/>
              </a:defRPr>
            </a:pPr>
            <a:endParaRPr lang="en-US"/>
          </a:p>
        </c:txPr>
        <c:crossAx val="613600600"/>
        <c:crossesAt val="46.5"/>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1"/>
            <c:dispEq val="1"/>
            <c:trendlineLbl>
              <c:numFmt formatCode="General" sourceLinked="0"/>
              <c:txPr>
                <a:bodyPr/>
                <a:lstStyle/>
                <a:p>
                  <a:pPr>
                    <a:defRPr sz="800" b="0" i="0" baseline="0">
                      <a:latin typeface="Arial"/>
                      <a:ea typeface="Arial"/>
                      <a:cs typeface="Arial"/>
                    </a:defRPr>
                  </a:pPr>
                  <a:endParaRPr lang="en-US"/>
                </a:p>
              </c:txPr>
            </c:trendlineLbl>
          </c:trendline>
          <c:xVal>
            <c:numRef>
              <c:f>'Scatter  (1)'!$F$1001:$F$1052</c:f>
              <c:numCache>
                <c:formatCode>0.000</c:formatCode>
                <c:ptCount val="52"/>
                <c:pt idx="0" formatCode="0">
                  <c:v>55</c:v>
                </c:pt>
                <c:pt idx="1">
                  <c:v>66.75</c:v>
                </c:pt>
                <c:pt idx="2" formatCode="0">
                  <c:v>242</c:v>
                </c:pt>
                <c:pt idx="3" formatCode="0.00">
                  <c:v>488.5</c:v>
                </c:pt>
                <c:pt idx="4" formatCode="0.00">
                  <c:v>308.75</c:v>
                </c:pt>
                <c:pt idx="5" formatCode="0.00">
                  <c:v>111.75</c:v>
                </c:pt>
                <c:pt idx="6" formatCode="0.00">
                  <c:v>252.5</c:v>
                </c:pt>
                <c:pt idx="7" formatCode="0.00">
                  <c:v>221.25</c:v>
                </c:pt>
                <c:pt idx="8" formatCode="0.00">
                  <c:v>245.25</c:v>
                </c:pt>
                <c:pt idx="9" formatCode="0.00">
                  <c:v>148.5</c:v>
                </c:pt>
                <c:pt idx="10" formatCode="0.00">
                  <c:v>229.75</c:v>
                </c:pt>
                <c:pt idx="11" formatCode="0">
                  <c:v>312</c:v>
                </c:pt>
                <c:pt idx="12">
                  <c:v>96.75</c:v>
                </c:pt>
                <c:pt idx="13" formatCode="0.00">
                  <c:v>123.25</c:v>
                </c:pt>
                <c:pt idx="14" formatCode="0.00">
                  <c:v>200.5</c:v>
                </c:pt>
                <c:pt idx="15" formatCode="0.00">
                  <c:v>359.75</c:v>
                </c:pt>
                <c:pt idx="16" formatCode="0.00">
                  <c:v>113.5</c:v>
                </c:pt>
                <c:pt idx="17" formatCode="0.00">
                  <c:v>136.5</c:v>
                </c:pt>
                <c:pt idx="18" formatCode="0.00">
                  <c:v>225.5</c:v>
                </c:pt>
                <c:pt idx="19" formatCode="0.00">
                  <c:v>122.25</c:v>
                </c:pt>
                <c:pt idx="20" formatCode="0.00">
                  <c:v>443.75</c:v>
                </c:pt>
                <c:pt idx="21" formatCode="0.00">
                  <c:v>322.75</c:v>
                </c:pt>
                <c:pt idx="22" formatCode="0">
                  <c:v>53</c:v>
                </c:pt>
                <c:pt idx="23" formatCode="0.00">
                  <c:v>140.75</c:v>
                </c:pt>
                <c:pt idx="24" formatCode="0.00">
                  <c:v>210.75</c:v>
                </c:pt>
                <c:pt idx="25" formatCode="0.00">
                  <c:v>110.5</c:v>
                </c:pt>
                <c:pt idx="26" formatCode="0.00">
                  <c:v>568.25</c:v>
                </c:pt>
                <c:pt idx="27" formatCode="0.00">
                  <c:v>115.5</c:v>
                </c:pt>
                <c:pt idx="28">
                  <c:v>58.75</c:v>
                </c:pt>
                <c:pt idx="29">
                  <c:v>77.25</c:v>
                </c:pt>
                <c:pt idx="30">
                  <c:v>66.25</c:v>
                </c:pt>
                <c:pt idx="31" formatCode="0">
                  <c:v>50</c:v>
                </c:pt>
                <c:pt idx="32">
                  <c:v>46.5</c:v>
                </c:pt>
                <c:pt idx="33">
                  <c:v>65.75</c:v>
                </c:pt>
                <c:pt idx="34" formatCode="0.00">
                  <c:v>252.75</c:v>
                </c:pt>
                <c:pt idx="35" formatCode="0">
                  <c:v>179</c:v>
                </c:pt>
                <c:pt idx="36" formatCode="0.00">
                  <c:v>226.25</c:v>
                </c:pt>
                <c:pt idx="37" formatCode="0.00">
                  <c:v>288.5</c:v>
                </c:pt>
                <c:pt idx="38" formatCode="0.00">
                  <c:v>114.25</c:v>
                </c:pt>
                <c:pt idx="39" formatCode="0">
                  <c:v>70</c:v>
                </c:pt>
                <c:pt idx="40">
                  <c:v>47.75</c:v>
                </c:pt>
                <c:pt idx="41">
                  <c:v>98.75</c:v>
                </c:pt>
                <c:pt idx="42" formatCode="0">
                  <c:v>77</c:v>
                </c:pt>
                <c:pt idx="43" formatCode="0.00">
                  <c:v>160.5</c:v>
                </c:pt>
                <c:pt idx="44" formatCode="0.00">
                  <c:v>143.5</c:v>
                </c:pt>
                <c:pt idx="45" formatCode="0">
                  <c:v>133</c:v>
                </c:pt>
                <c:pt idx="46">
                  <c:v>68.75</c:v>
                </c:pt>
                <c:pt idx="47">
                  <c:v>81.75</c:v>
                </c:pt>
                <c:pt idx="48">
                  <c:v>56.25</c:v>
                </c:pt>
                <c:pt idx="49">
                  <c:v>68.75</c:v>
                </c:pt>
                <c:pt idx="50">
                  <c:v>49.25</c:v>
                </c:pt>
                <c:pt idx="51">
                  <c:v>76.5</c:v>
                </c:pt>
              </c:numCache>
            </c:numRef>
          </c:xVal>
          <c:yVal>
            <c:numRef>
              <c:f>'Scatter  (1)'!$E$1001:$E$1052</c:f>
              <c:numCache>
                <c:formatCode>0</c:formatCode>
                <c:ptCount val="52"/>
                <c:pt idx="0">
                  <c:v>439</c:v>
                </c:pt>
                <c:pt idx="1">
                  <c:v>98</c:v>
                </c:pt>
                <c:pt idx="2">
                  <c:v>70</c:v>
                </c:pt>
                <c:pt idx="3">
                  <c:v>52</c:v>
                </c:pt>
                <c:pt idx="4">
                  <c:v>64</c:v>
                </c:pt>
                <c:pt idx="5">
                  <c:v>72</c:v>
                </c:pt>
                <c:pt idx="6">
                  <c:v>47</c:v>
                </c:pt>
                <c:pt idx="7">
                  <c:v>85</c:v>
                </c:pt>
                <c:pt idx="8">
                  <c:v>59</c:v>
                </c:pt>
                <c:pt idx="9">
                  <c:v>63</c:v>
                </c:pt>
                <c:pt idx="10">
                  <c:v>57</c:v>
                </c:pt>
                <c:pt idx="11">
                  <c:v>54</c:v>
                </c:pt>
                <c:pt idx="12">
                  <c:v>404</c:v>
                </c:pt>
                <c:pt idx="13">
                  <c:v>380</c:v>
                </c:pt>
                <c:pt idx="14">
                  <c:v>65</c:v>
                </c:pt>
                <c:pt idx="15">
                  <c:v>40</c:v>
                </c:pt>
                <c:pt idx="16">
                  <c:v>456</c:v>
                </c:pt>
                <c:pt idx="17">
                  <c:v>176</c:v>
                </c:pt>
                <c:pt idx="18">
                  <c:v>61</c:v>
                </c:pt>
                <c:pt idx="19">
                  <c:v>91</c:v>
                </c:pt>
                <c:pt idx="20">
                  <c:v>59</c:v>
                </c:pt>
                <c:pt idx="21">
                  <c:v>83</c:v>
                </c:pt>
                <c:pt idx="22">
                  <c:v>41</c:v>
                </c:pt>
                <c:pt idx="23">
                  <c:v>47</c:v>
                </c:pt>
                <c:pt idx="24">
                  <c:v>84</c:v>
                </c:pt>
                <c:pt idx="25">
                  <c:v>85</c:v>
                </c:pt>
                <c:pt idx="26">
                  <c:v>116</c:v>
                </c:pt>
                <c:pt idx="27">
                  <c:v>544</c:v>
                </c:pt>
                <c:pt idx="28">
                  <c:v>890</c:v>
                </c:pt>
                <c:pt idx="29">
                  <c:v>371</c:v>
                </c:pt>
                <c:pt idx="30">
                  <c:v>557</c:v>
                </c:pt>
                <c:pt idx="31">
                  <c:v>775</c:v>
                </c:pt>
                <c:pt idx="32">
                  <c:v>236</c:v>
                </c:pt>
                <c:pt idx="33">
                  <c:v>43</c:v>
                </c:pt>
                <c:pt idx="34">
                  <c:v>63</c:v>
                </c:pt>
                <c:pt idx="35">
                  <c:v>469</c:v>
                </c:pt>
                <c:pt idx="36">
                  <c:v>335</c:v>
                </c:pt>
                <c:pt idx="37">
                  <c:v>75</c:v>
                </c:pt>
                <c:pt idx="38">
                  <c:v>461</c:v>
                </c:pt>
                <c:pt idx="39">
                  <c:v>817</c:v>
                </c:pt>
                <c:pt idx="40">
                  <c:v>200</c:v>
                </c:pt>
                <c:pt idx="41">
                  <c:v>32</c:v>
                </c:pt>
                <c:pt idx="42">
                  <c:v>460</c:v>
                </c:pt>
                <c:pt idx="43">
                  <c:v>751</c:v>
                </c:pt>
                <c:pt idx="44">
                  <c:v>70</c:v>
                </c:pt>
                <c:pt idx="45">
                  <c:v>80</c:v>
                </c:pt>
                <c:pt idx="46">
                  <c:v>523</c:v>
                </c:pt>
                <c:pt idx="47">
                  <c:v>741</c:v>
                </c:pt>
                <c:pt idx="48">
                  <c:v>130</c:v>
                </c:pt>
                <c:pt idx="49">
                  <c:v>69</c:v>
                </c:pt>
                <c:pt idx="50">
                  <c:v>493</c:v>
                </c:pt>
                <c:pt idx="51">
                  <c:v>814</c:v>
                </c:pt>
              </c:numCache>
            </c:numRef>
          </c:yVal>
          <c:smooth val="0"/>
          <c:extLst>
            <c:ext xmlns:c16="http://schemas.microsoft.com/office/drawing/2014/chart" uri="{C3380CC4-5D6E-409C-BE32-E72D297353CC}">
              <c16:uniqueId val="{00000000-B420-4DE4-9266-1537272CD617}"/>
            </c:ext>
          </c:extLst>
        </c:ser>
        <c:dLbls>
          <c:showLegendKey val="0"/>
          <c:showVal val="0"/>
          <c:showCatName val="0"/>
          <c:showSerName val="0"/>
          <c:showPercent val="0"/>
          <c:showBubbleSize val="0"/>
        </c:dLbls>
        <c:axId val="613601776"/>
        <c:axId val="613602168"/>
      </c:scatterChart>
      <c:valAx>
        <c:axId val="613601776"/>
        <c:scaling>
          <c:orientation val="minMax"/>
          <c:max val="568.25"/>
          <c:min val="46.5"/>
        </c:scaling>
        <c:delete val="0"/>
        <c:axPos val="b"/>
        <c:title>
          <c:tx>
            <c:rich>
              <a:bodyPr/>
              <a:lstStyle/>
              <a:p>
                <a:pPr>
                  <a:defRPr/>
                </a:pPr>
                <a:r>
                  <a:rPr lang="en-US"/>
                  <a:t>CASES 30PK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602168"/>
        <c:crossesAt val="32"/>
        <c:crossBetween val="midCat"/>
      </c:valAx>
      <c:valAx>
        <c:axId val="613602168"/>
        <c:scaling>
          <c:orientation val="minMax"/>
          <c:max val="890"/>
          <c:min val="32"/>
        </c:scaling>
        <c:delete val="0"/>
        <c:axPos val="l"/>
        <c:title>
          <c:tx>
            <c:rich>
              <a:bodyPr/>
              <a:lstStyle/>
              <a:p>
                <a:pPr>
                  <a:defRPr sz="1000" b="1" i="0">
                    <a:latin typeface="Arial"/>
                    <a:ea typeface="Arial"/>
                    <a:cs typeface="Arial"/>
                  </a:defRPr>
                </a:pPr>
                <a:r>
                  <a:rPr lang="en-US"/>
                  <a:t>CASES 18PK</a:t>
                </a:r>
              </a:p>
            </c:rich>
          </c:tx>
          <c:overlay val="0"/>
        </c:title>
        <c:numFmt formatCode="0" sourceLinked="1"/>
        <c:majorTickMark val="out"/>
        <c:minorTickMark val="none"/>
        <c:tickLblPos val="nextTo"/>
        <c:txPr>
          <a:bodyPr/>
          <a:lstStyle/>
          <a:p>
            <a:pPr>
              <a:defRPr sz="800" b="0" i="0">
                <a:latin typeface="Arial"/>
                <a:ea typeface="Arial"/>
                <a:cs typeface="Arial"/>
              </a:defRPr>
            </a:pPr>
            <a:endParaRPr lang="en-US"/>
          </a:p>
        </c:txPr>
        <c:crossAx val="613601776"/>
        <c:crossesAt val="46.5"/>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Histogram of Regular Residuals for: CASES 18PK</a:t>
            </a:r>
          </a:p>
        </c:rich>
      </c:tx>
      <c:overlay val="0"/>
    </c:title>
    <c:autoTitleDeleted val="0"/>
    <c:plotArea>
      <c:layout/>
      <c:barChart>
        <c:barDir val="col"/>
        <c:grouping val="clustered"/>
        <c:varyColors val="0"/>
        <c:ser>
          <c:idx val="1"/>
          <c:order val="1"/>
          <c:spPr>
            <a:solidFill>
              <a:srgbClr val="993366"/>
            </a:solidFill>
            <a:ln w="12700">
              <a:solidFill>
                <a:srgbClr val="000000"/>
              </a:solidFill>
              <a:prstDash val="solid"/>
            </a:ln>
          </c:spPr>
          <c:invertIfNegative val="0"/>
          <c:val>
            <c:numRef>
              <c:f>'Mult Reg Residuals (1)'!$BK$1:$BK$10</c:f>
              <c:numCache>
                <c:formatCode>General</c:formatCode>
                <c:ptCount val="10"/>
                <c:pt idx="0">
                  <c:v>3</c:v>
                </c:pt>
                <c:pt idx="1">
                  <c:v>1</c:v>
                </c:pt>
                <c:pt idx="2">
                  <c:v>1</c:v>
                </c:pt>
                <c:pt idx="3">
                  <c:v>6</c:v>
                </c:pt>
                <c:pt idx="4">
                  <c:v>20</c:v>
                </c:pt>
                <c:pt idx="5">
                  <c:v>14</c:v>
                </c:pt>
                <c:pt idx="6">
                  <c:v>1</c:v>
                </c:pt>
                <c:pt idx="7">
                  <c:v>1</c:v>
                </c:pt>
                <c:pt idx="8">
                  <c:v>2</c:v>
                </c:pt>
                <c:pt idx="9">
                  <c:v>3</c:v>
                </c:pt>
              </c:numCache>
            </c:numRef>
          </c:val>
          <c:extLst>
            <c:ext xmlns:c16="http://schemas.microsoft.com/office/drawing/2014/chart" uri="{C3380CC4-5D6E-409C-BE32-E72D297353CC}">
              <c16:uniqueId val="{00000000-8721-4092-A0BF-A432E03612A4}"/>
            </c:ext>
          </c:extLst>
        </c:ser>
        <c:dLbls>
          <c:showLegendKey val="0"/>
          <c:showVal val="0"/>
          <c:showCatName val="0"/>
          <c:showSerName val="0"/>
          <c:showPercent val="0"/>
          <c:showBubbleSize val="0"/>
        </c:dLbls>
        <c:gapWidth val="0"/>
        <c:axId val="613604128"/>
        <c:axId val="613603736"/>
      </c:barChart>
      <c:scatterChart>
        <c:scatterStyle val="lineMarker"/>
        <c:varyColors val="0"/>
        <c:ser>
          <c:idx val="0"/>
          <c:order val="0"/>
          <c:tx>
            <c:strRef>
              <c:f>'Mult Reg Residuals (1)'!$B$1</c:f>
              <c:strCache>
                <c:ptCount val="1"/>
                <c:pt idx="0">
                  <c:v>CASES 18PK</c:v>
                </c:pt>
              </c:strCache>
            </c:strRef>
          </c:tx>
          <c:spPr>
            <a:ln w="19050">
              <a:noFill/>
            </a:ln>
          </c:spPr>
          <c:marker>
            <c:symbol val="none"/>
          </c:marker>
          <c:xVal>
            <c:numRef>
              <c:f>'Mult Reg Residuals (1)'!$BJ$1:$BJ$11</c:f>
              <c:numCache>
                <c:formatCode>0</c:formatCode>
                <c:ptCount val="11"/>
                <c:pt idx="0">
                  <c:v>-321.06110448054733</c:v>
                </c:pt>
                <c:pt idx="1">
                  <c:v>-255.64122267011126</c:v>
                </c:pt>
                <c:pt idx="2">
                  <c:v>-190.22134085967519</c:v>
                </c:pt>
                <c:pt idx="3">
                  <c:v>-124.80145904923913</c:v>
                </c:pt>
                <c:pt idx="4">
                  <c:v>-59.381577238803061</c:v>
                </c:pt>
                <c:pt idx="5">
                  <c:v>6.0383045716330059</c:v>
                </c:pt>
                <c:pt idx="6">
                  <c:v>71.458186382069073</c:v>
                </c:pt>
                <c:pt idx="7">
                  <c:v>136.87806819250514</c:v>
                </c:pt>
                <c:pt idx="8">
                  <c:v>202.29795000294121</c:v>
                </c:pt>
                <c:pt idx="9">
                  <c:v>267.7178318133773</c:v>
                </c:pt>
                <c:pt idx="10">
                  <c:v>0</c:v>
                </c:pt>
              </c:numCache>
            </c:numRef>
          </c:xVal>
          <c:yVal>
            <c:numRef>
              <c:f>'Mult Reg Residuals (1)'!$BK$1:$BK$10</c:f>
              <c:numCache>
                <c:formatCode>General</c:formatCode>
                <c:ptCount val="10"/>
                <c:pt idx="0">
                  <c:v>3</c:v>
                </c:pt>
                <c:pt idx="1">
                  <c:v>1</c:v>
                </c:pt>
                <c:pt idx="2">
                  <c:v>1</c:v>
                </c:pt>
                <c:pt idx="3">
                  <c:v>6</c:v>
                </c:pt>
                <c:pt idx="4">
                  <c:v>20</c:v>
                </c:pt>
                <c:pt idx="5">
                  <c:v>14</c:v>
                </c:pt>
                <c:pt idx="6">
                  <c:v>1</c:v>
                </c:pt>
                <c:pt idx="7">
                  <c:v>1</c:v>
                </c:pt>
                <c:pt idx="8">
                  <c:v>2</c:v>
                </c:pt>
                <c:pt idx="9">
                  <c:v>3</c:v>
                </c:pt>
              </c:numCache>
            </c:numRef>
          </c:yVal>
          <c:smooth val="0"/>
          <c:extLst>
            <c:ext xmlns:c16="http://schemas.microsoft.com/office/drawing/2014/chart" uri="{C3380CC4-5D6E-409C-BE32-E72D297353CC}">
              <c16:uniqueId val="{00000001-8721-4092-A0BF-A432E03612A4}"/>
            </c:ext>
          </c:extLst>
        </c:ser>
        <c:ser>
          <c:idx val="2"/>
          <c:order val="2"/>
          <c:spPr>
            <a:ln w="19050">
              <a:noFill/>
            </a:ln>
          </c:spPr>
          <c:smooth val="0"/>
          <c:extLst>
            <c:ext xmlns:c16="http://schemas.microsoft.com/office/drawing/2014/chart" uri="{C3380CC4-5D6E-409C-BE32-E72D297353CC}">
              <c16:uniqueId val="{00000002-8721-4092-A0BF-A432E03612A4}"/>
            </c:ext>
          </c:extLst>
        </c:ser>
        <c:dLbls>
          <c:showLegendKey val="0"/>
          <c:showVal val="0"/>
          <c:showCatName val="0"/>
          <c:showSerName val="0"/>
          <c:showPercent val="0"/>
          <c:showBubbleSize val="0"/>
        </c:dLbls>
        <c:axId val="613602952"/>
        <c:axId val="613603344"/>
      </c:scatterChart>
      <c:valAx>
        <c:axId val="613602952"/>
        <c:scaling>
          <c:orientation val="minMax"/>
          <c:max val="333.1377136238134"/>
          <c:min val="-321.06110448054733"/>
        </c:scaling>
        <c:delete val="0"/>
        <c:axPos val="b"/>
        <c:title>
          <c:tx>
            <c:rich>
              <a:bodyPr/>
              <a:lstStyle/>
              <a:p>
                <a:pPr>
                  <a:defRPr/>
                </a:pPr>
                <a:r>
                  <a:rPr lang="en-US"/>
                  <a:t>Regular Residuals</a:t>
                </a:r>
              </a:p>
            </c:rich>
          </c:tx>
          <c:overlay val="0"/>
        </c:title>
        <c:numFmt formatCode="0" sourceLinked="1"/>
        <c:majorTickMark val="out"/>
        <c:minorTickMark val="none"/>
        <c:tickLblPos val="nextTo"/>
        <c:txPr>
          <a:bodyPr rot="-2700000" vert="horz"/>
          <a:lstStyle/>
          <a:p>
            <a:pPr>
              <a:defRPr/>
            </a:pPr>
            <a:endParaRPr lang="en-US"/>
          </a:p>
        </c:txPr>
        <c:crossAx val="613603344"/>
        <c:crossesAt val="0"/>
        <c:crossBetween val="midCat"/>
        <c:majorUnit val="65.419881810436067"/>
        <c:minorUnit val="65.419881810436067"/>
      </c:valAx>
      <c:valAx>
        <c:axId val="613603344"/>
        <c:scaling>
          <c:orientation val="minMax"/>
        </c:scaling>
        <c:delete val="0"/>
        <c:axPos val="l"/>
        <c:title>
          <c:tx>
            <c:rich>
              <a:bodyPr/>
              <a:lstStyle/>
              <a:p>
                <a:pPr>
                  <a:defRPr sz="1000" b="1" i="0">
                    <a:latin typeface="Arial"/>
                    <a:ea typeface="Arial"/>
                    <a:cs typeface="Arial"/>
                  </a:defRPr>
                </a:pPr>
                <a:r>
                  <a:rPr lang="en-US"/>
                  <a:t>Frequency</a:t>
                </a:r>
              </a:p>
            </c:rich>
          </c:tx>
          <c:overlay val="0"/>
        </c:title>
        <c:numFmt formatCode="General" sourceLinked="1"/>
        <c:majorTickMark val="out"/>
        <c:minorTickMark val="none"/>
        <c:tickLblPos val="nextTo"/>
        <c:crossAx val="613602952"/>
        <c:crossesAt val="-321.06110448054733"/>
        <c:crossBetween val="midCat"/>
      </c:valAx>
      <c:valAx>
        <c:axId val="613603736"/>
        <c:scaling>
          <c:orientation val="minMax"/>
          <c:min val="0"/>
        </c:scaling>
        <c:delete val="0"/>
        <c:axPos val="r"/>
        <c:numFmt formatCode="General" sourceLinked="1"/>
        <c:majorTickMark val="none"/>
        <c:minorTickMark val="none"/>
        <c:tickLblPos val="none"/>
        <c:spPr>
          <a:ln w="25400">
            <a:noFill/>
          </a:ln>
        </c:spPr>
        <c:crossAx val="613604128"/>
        <c:crosses val="max"/>
        <c:crossBetween val="between"/>
      </c:valAx>
      <c:catAx>
        <c:axId val="613604128"/>
        <c:scaling>
          <c:orientation val="minMax"/>
        </c:scaling>
        <c:delete val="0"/>
        <c:axPos val="b"/>
        <c:majorTickMark val="none"/>
        <c:minorTickMark val="none"/>
        <c:tickLblPos val="none"/>
        <c:spPr>
          <a:ln w="25400">
            <a:noFill/>
          </a:ln>
        </c:spPr>
        <c:crossAx val="613603736"/>
        <c:crossesAt val="0"/>
        <c:auto val="1"/>
        <c:lblAlgn val="ctr"/>
        <c:lblOffset val="100"/>
        <c:noMultiLvlLbl val="0"/>
      </c:catAx>
      <c:spPr>
        <a:noFill/>
        <a:ln w="25400">
          <a:noFill/>
        </a:ln>
      </c:spPr>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Normal Probability Plot of Regular Residuals for: CASES 18PK</a:t>
            </a:r>
          </a:p>
        </c:rich>
      </c:tx>
      <c:overlay val="0"/>
    </c:title>
    <c:autoTitleDeleted val="0"/>
    <c:plotArea>
      <c:layout/>
      <c:scatterChart>
        <c:scatterStyle val="lineMarker"/>
        <c:varyColors val="0"/>
        <c:ser>
          <c:idx val="0"/>
          <c:order val="0"/>
          <c:spPr>
            <a:ln w="19050">
              <a:noFill/>
            </a:ln>
          </c:spPr>
          <c:xVal>
            <c:numRef>
              <c:f>'Mult Reg Residuals (1)'!$BL$1:$BL$52</c:f>
              <c:numCache>
                <c:formatCode>0.00</c:formatCode>
                <c:ptCount val="52"/>
                <c:pt idx="0">
                  <c:v>-321.06110448054733</c:v>
                </c:pt>
                <c:pt idx="1">
                  <c:v>-281.24986814417798</c:v>
                </c:pt>
                <c:pt idx="2">
                  <c:v>-274.98390463933765</c:v>
                </c:pt>
                <c:pt idx="3">
                  <c:v>-234.08899543615257</c:v>
                </c:pt>
                <c:pt idx="4">
                  <c:v>-135.08899543615257</c:v>
                </c:pt>
                <c:pt idx="5">
                  <c:v>-118.17306807360455</c:v>
                </c:pt>
                <c:pt idx="6">
                  <c:v>-104.97015904685327</c:v>
                </c:pt>
                <c:pt idx="7">
                  <c:v>-85.907504339400248</c:v>
                </c:pt>
                <c:pt idx="8">
                  <c:v>-66.173068073604554</c:v>
                </c:pt>
                <c:pt idx="9">
                  <c:v>-64.033213524942084</c:v>
                </c:pt>
                <c:pt idx="10">
                  <c:v>-61.781395383222389</c:v>
                </c:pt>
                <c:pt idx="11">
                  <c:v>-56.305650055388469</c:v>
                </c:pt>
                <c:pt idx="12">
                  <c:v>-54.591432407683897</c:v>
                </c:pt>
                <c:pt idx="13">
                  <c:v>-35.501686285897449</c:v>
                </c:pt>
                <c:pt idx="14">
                  <c:v>-30.598305203926202</c:v>
                </c:pt>
                <c:pt idx="15">
                  <c:v>-28.227650672907203</c:v>
                </c:pt>
                <c:pt idx="16">
                  <c:v>-26.437432495900794</c:v>
                </c:pt>
                <c:pt idx="17">
                  <c:v>-25.598305203926202</c:v>
                </c:pt>
                <c:pt idx="18">
                  <c:v>-25.297577947238096</c:v>
                </c:pt>
                <c:pt idx="19">
                  <c:v>-21.297577947238096</c:v>
                </c:pt>
                <c:pt idx="20">
                  <c:v>-14.297577947238096</c:v>
                </c:pt>
                <c:pt idx="21">
                  <c:v>-13.598305203926202</c:v>
                </c:pt>
                <c:pt idx="22">
                  <c:v>-11.297577947238096</c:v>
                </c:pt>
                <c:pt idx="23">
                  <c:v>-9.4038680559610839</c:v>
                </c:pt>
                <c:pt idx="24">
                  <c:v>-9.2975779472380964</c:v>
                </c:pt>
                <c:pt idx="25">
                  <c:v>-8.3675052215692176</c:v>
                </c:pt>
                <c:pt idx="26">
                  <c:v>-7.598305203926202</c:v>
                </c:pt>
                <c:pt idx="27">
                  <c:v>-6.3675052215692176</c:v>
                </c:pt>
                <c:pt idx="28">
                  <c:v>-5.598305203926202</c:v>
                </c:pt>
                <c:pt idx="29">
                  <c:v>-5.2975779472380964</c:v>
                </c:pt>
                <c:pt idx="30">
                  <c:v>-2.3675052215692176</c:v>
                </c:pt>
                <c:pt idx="31">
                  <c:v>14.386350121045098</c:v>
                </c:pt>
                <c:pt idx="32">
                  <c:v>14.842276601424373</c:v>
                </c:pt>
                <c:pt idx="33">
                  <c:v>15.632494778430782</c:v>
                </c:pt>
                <c:pt idx="34">
                  <c:v>15.702422052761904</c:v>
                </c:pt>
                <c:pt idx="35">
                  <c:v>16.702422052761904</c:v>
                </c:pt>
                <c:pt idx="36">
                  <c:v>19.912203875755267</c:v>
                </c:pt>
                <c:pt idx="37">
                  <c:v>20.401694796073798</c:v>
                </c:pt>
                <c:pt idx="38">
                  <c:v>33.457876477920536</c:v>
                </c:pt>
                <c:pt idx="39">
                  <c:v>41.337441006076915</c:v>
                </c:pt>
                <c:pt idx="40">
                  <c:v>47.702422052761904</c:v>
                </c:pt>
                <c:pt idx="41">
                  <c:v>53.786494690213431</c:v>
                </c:pt>
                <c:pt idx="42">
                  <c:v>57.876240811999878</c:v>
                </c:pt>
                <c:pt idx="43">
                  <c:v>61.9263492388759</c:v>
                </c:pt>
                <c:pt idx="44">
                  <c:v>63.947367398239066</c:v>
                </c:pt>
                <c:pt idx="45">
                  <c:v>74.597731026583006</c:v>
                </c:pt>
                <c:pt idx="46">
                  <c:v>179.76387744830663</c:v>
                </c:pt>
                <c:pt idx="47">
                  <c:v>234.22547741301992</c:v>
                </c:pt>
                <c:pt idx="48">
                  <c:v>262.3095500504719</c:v>
                </c:pt>
                <c:pt idx="49">
                  <c:v>287.3863501210451</c:v>
                </c:pt>
                <c:pt idx="50">
                  <c:v>296.47729555473938</c:v>
                </c:pt>
                <c:pt idx="51">
                  <c:v>332.48416835098192</c:v>
                </c:pt>
              </c:numCache>
            </c:numRef>
          </c:xVal>
          <c:yVal>
            <c:numRef>
              <c:f>'Mult Reg Residuals (1)'!$BO$1:$BO$52</c:f>
              <c:numCache>
                <c:formatCode>General</c:formatCode>
                <c:ptCount val="52"/>
                <c:pt idx="0">
                  <c:v>-2.3410271376304475</c:v>
                </c:pt>
                <c:pt idx="1">
                  <c:v>-1.8980286526220012</c:v>
                </c:pt>
                <c:pt idx="2">
                  <c:v>-1.6637927858850741</c:v>
                </c:pt>
                <c:pt idx="3">
                  <c:v>-1.4961468762163621</c:v>
                </c:pt>
                <c:pt idx="4">
                  <c:v>-1.3623833894180193</c:v>
                </c:pt>
                <c:pt idx="5">
                  <c:v>-1.2493462419630998</c:v>
                </c:pt>
                <c:pt idx="6">
                  <c:v>-1.1503493803760083</c:v>
                </c:pt>
                <c:pt idx="7">
                  <c:v>-1.0615026297045762</c:v>
                </c:pt>
                <c:pt idx="8">
                  <c:v>-0.9803303522249297</c:v>
                </c:pt>
                <c:pt idx="9">
                  <c:v>-0.90515247502850393</c:v>
                </c:pt>
                <c:pt idx="10">
                  <c:v>-0.8347718934067756</c:v>
                </c:pt>
                <c:pt idx="11">
                  <c:v>-0.7683021589798118</c:v>
                </c:pt>
                <c:pt idx="12">
                  <c:v>-0.70506589290002375</c:v>
                </c:pt>
                <c:pt idx="13">
                  <c:v>-0.64453160610661309</c:v>
                </c:pt>
                <c:pt idx="14">
                  <c:v>-0.58627264940264501</c:v>
                </c:pt>
                <c:pt idx="15">
                  <c:v>-0.52993954630032036</c:v>
                </c:pt>
                <c:pt idx="16">
                  <c:v>-0.47524075051324494</c:v>
                </c:pt>
                <c:pt idx="17">
                  <c:v>-0.42192888874856549</c:v>
                </c:pt>
                <c:pt idx="18">
                  <c:v>-0.36979067802381937</c:v>
                </c:pt>
                <c:pt idx="19">
                  <c:v>-0.3186393639643752</c:v>
                </c:pt>
                <c:pt idx="20">
                  <c:v>-0.26830892291621306</c:v>
                </c:pt>
                <c:pt idx="21">
                  <c:v>-0.21864951704140356</c:v>
                </c:pt>
                <c:pt idx="22">
                  <c:v>-0.16952384856926506</c:v>
                </c:pt>
                <c:pt idx="23">
                  <c:v>-0.12080416150268274</c:v>
                </c:pt>
                <c:pt idx="24">
                  <c:v>-7.2369706456502078E-2</c:v>
                </c:pt>
                <c:pt idx="25">
                  <c:v>-2.4104528980603043E-2</c:v>
                </c:pt>
                <c:pt idx="26">
                  <c:v>2.4104528980602901E-2</c:v>
                </c:pt>
                <c:pt idx="27">
                  <c:v>7.2369706456502078E-2</c:v>
                </c:pt>
                <c:pt idx="28">
                  <c:v>0.12080416150268287</c:v>
                </c:pt>
                <c:pt idx="29">
                  <c:v>0.16952384856926506</c:v>
                </c:pt>
                <c:pt idx="30">
                  <c:v>0.21864951704140356</c:v>
                </c:pt>
                <c:pt idx="31">
                  <c:v>0.26830892291621289</c:v>
                </c:pt>
                <c:pt idx="32">
                  <c:v>0.3186393639643752</c:v>
                </c:pt>
                <c:pt idx="33">
                  <c:v>0.3697906780238196</c:v>
                </c:pt>
                <c:pt idx="34">
                  <c:v>0.42192888874856549</c:v>
                </c:pt>
                <c:pt idx="35">
                  <c:v>0.47524075051324494</c:v>
                </c:pt>
                <c:pt idx="36">
                  <c:v>0.52993954630032014</c:v>
                </c:pt>
                <c:pt idx="37">
                  <c:v>0.58627264940264501</c:v>
                </c:pt>
                <c:pt idx="38">
                  <c:v>0.64453160610661364</c:v>
                </c:pt>
                <c:pt idx="39">
                  <c:v>0.70506589290002375</c:v>
                </c:pt>
                <c:pt idx="40">
                  <c:v>0.7683021589798118</c:v>
                </c:pt>
                <c:pt idx="41">
                  <c:v>0.83477189340677582</c:v>
                </c:pt>
                <c:pt idx="42">
                  <c:v>0.90515247502850393</c:v>
                </c:pt>
                <c:pt idx="43">
                  <c:v>0.9803303522249297</c:v>
                </c:pt>
                <c:pt idx="44">
                  <c:v>1.0615026297045758</c:v>
                </c:pt>
                <c:pt idx="45">
                  <c:v>1.1503493803760083</c:v>
                </c:pt>
                <c:pt idx="46">
                  <c:v>1.2493462419631005</c:v>
                </c:pt>
                <c:pt idx="47">
                  <c:v>1.3623833894180193</c:v>
                </c:pt>
                <c:pt idx="48">
                  <c:v>1.4961468762163628</c:v>
                </c:pt>
                <c:pt idx="49">
                  <c:v>1.6637927858850732</c:v>
                </c:pt>
                <c:pt idx="50">
                  <c:v>1.8980286526220012</c:v>
                </c:pt>
                <c:pt idx="51">
                  <c:v>2.3410271376304492</c:v>
                </c:pt>
              </c:numCache>
            </c:numRef>
          </c:yVal>
          <c:smooth val="0"/>
          <c:extLst>
            <c:ext xmlns:c16="http://schemas.microsoft.com/office/drawing/2014/chart" uri="{C3380CC4-5D6E-409C-BE32-E72D297353CC}">
              <c16:uniqueId val="{00000000-2C79-4E79-BA37-CC89452A6E9A}"/>
            </c:ext>
          </c:extLst>
        </c:ser>
        <c:ser>
          <c:idx val="1"/>
          <c:order val="1"/>
          <c:spPr>
            <a:ln w="12700">
              <a:solidFill>
                <a:srgbClr val="000000"/>
              </a:solidFill>
              <a:prstDash val="solid"/>
            </a:ln>
          </c:spPr>
          <c:marker>
            <c:symbol val="none"/>
          </c:marker>
          <c:xVal>
            <c:numRef>
              <c:f>'Mult Reg Residuals (1)'!$BP$1:$BP$52</c:f>
              <c:numCache>
                <c:formatCode>General</c:formatCode>
                <c:ptCount val="52"/>
                <c:pt idx="0">
                  <c:v>-302.56020110022411</c:v>
                </c:pt>
                <c:pt idx="1">
                  <c:v>-245.30596916213693</c:v>
                </c:pt>
                <c:pt idx="2">
                  <c:v>-215.0327400288156</c:v>
                </c:pt>
                <c:pt idx="3">
                  <c:v>-193.36576345786628</c:v>
                </c:pt>
                <c:pt idx="4">
                  <c:v>-176.07783594304968</c:v>
                </c:pt>
                <c:pt idx="5">
                  <c:v>-161.46863235202539</c:v>
                </c:pt>
                <c:pt idx="6">
                  <c:v>-148.67403041486077</c:v>
                </c:pt>
                <c:pt idx="7">
                  <c:v>-137.19125419319809</c:v>
                </c:pt>
                <c:pt idx="8">
                  <c:v>-126.70034607717182</c:v>
                </c:pt>
                <c:pt idx="9">
                  <c:v>-116.9841692429889</c:v>
                </c:pt>
                <c:pt idx="10">
                  <c:v>-107.88800688471112</c:v>
                </c:pt>
                <c:pt idx="11">
                  <c:v>-99.297292197115993</c:v>
                </c:pt>
                <c:pt idx="12">
                  <c:v>-91.124479044128009</c:v>
                </c:pt>
                <c:pt idx="13">
                  <c:v>-83.300876450519723</c:v>
                </c:pt>
                <c:pt idx="14">
                  <c:v>-75.77134320722574</c:v>
                </c:pt>
                <c:pt idx="15">
                  <c:v>-68.490712099082828</c:v>
                </c:pt>
                <c:pt idx="16">
                  <c:v>-61.421302955014148</c:v>
                </c:pt>
                <c:pt idx="17">
                  <c:v>-54.531144632084434</c:v>
                </c:pt>
                <c:pt idx="18">
                  <c:v>-47.792671904317508</c:v>
                </c:pt>
                <c:pt idx="19">
                  <c:v>-41.181748169349163</c:v>
                </c:pt>
                <c:pt idx="20">
                  <c:v>-34.676916114985005</c:v>
                </c:pt>
                <c:pt idx="21">
                  <c:v>-28.258810324375485</c:v>
                </c:pt>
                <c:pt idx="22">
                  <c:v>-21.909686090319088</c:v>
                </c:pt>
                <c:pt idx="23">
                  <c:v>-15.613031908289669</c:v>
                </c:pt>
                <c:pt idx="24">
                  <c:v>-9.3532418258111409</c:v>
                </c:pt>
                <c:pt idx="25">
                  <c:v>-3.1153295998012061</c:v>
                </c:pt>
                <c:pt idx="26">
                  <c:v>3.1153295998006807</c:v>
                </c:pt>
                <c:pt idx="27">
                  <c:v>9.3532418258106329</c:v>
                </c:pt>
                <c:pt idx="28">
                  <c:v>15.613031908289178</c:v>
                </c:pt>
                <c:pt idx="29">
                  <c:v>21.909686090318583</c:v>
                </c:pt>
                <c:pt idx="30">
                  <c:v>28.258810324374981</c:v>
                </c:pt>
                <c:pt idx="31">
                  <c:v>34.676916114984472</c:v>
                </c:pt>
                <c:pt idx="32">
                  <c:v>41.181748169348651</c:v>
                </c:pt>
                <c:pt idx="33">
                  <c:v>47.792671904317025</c:v>
                </c:pt>
                <c:pt idx="34">
                  <c:v>54.531144632083922</c:v>
                </c:pt>
                <c:pt idx="35">
                  <c:v>61.421302955013637</c:v>
                </c:pt>
                <c:pt idx="36">
                  <c:v>68.490712099082288</c:v>
                </c:pt>
                <c:pt idx="37">
                  <c:v>75.771343207225229</c:v>
                </c:pt>
                <c:pt idx="38">
                  <c:v>83.300876450519283</c:v>
                </c:pt>
                <c:pt idx="39">
                  <c:v>91.124479044127497</c:v>
                </c:pt>
                <c:pt idx="40">
                  <c:v>99.297292197115482</c:v>
                </c:pt>
                <c:pt idx="41">
                  <c:v>107.88800688471063</c:v>
                </c:pt>
                <c:pt idx="42">
                  <c:v>116.98416924298839</c:v>
                </c:pt>
                <c:pt idx="43">
                  <c:v>126.7003460771713</c:v>
                </c:pt>
                <c:pt idx="44">
                  <c:v>137.19125419319752</c:v>
                </c:pt>
                <c:pt idx="45">
                  <c:v>148.67403041486025</c:v>
                </c:pt>
                <c:pt idx="46">
                  <c:v>161.46863235202497</c:v>
                </c:pt>
                <c:pt idx="47">
                  <c:v>176.07783594304917</c:v>
                </c:pt>
                <c:pt idx="48">
                  <c:v>193.36576345786585</c:v>
                </c:pt>
                <c:pt idx="49">
                  <c:v>215.03274002881497</c:v>
                </c:pt>
                <c:pt idx="50">
                  <c:v>245.30596916213642</c:v>
                </c:pt>
                <c:pt idx="51">
                  <c:v>302.56020110022388</c:v>
                </c:pt>
              </c:numCache>
            </c:numRef>
          </c:xVal>
          <c:yVal>
            <c:numRef>
              <c:f>'Mult Reg Residuals (1)'!$BO$1:$BO$52</c:f>
              <c:numCache>
                <c:formatCode>General</c:formatCode>
                <c:ptCount val="52"/>
                <c:pt idx="0">
                  <c:v>-2.3410271376304475</c:v>
                </c:pt>
                <c:pt idx="1">
                  <c:v>-1.8980286526220012</c:v>
                </c:pt>
                <c:pt idx="2">
                  <c:v>-1.6637927858850741</c:v>
                </c:pt>
                <c:pt idx="3">
                  <c:v>-1.4961468762163621</c:v>
                </c:pt>
                <c:pt idx="4">
                  <c:v>-1.3623833894180193</c:v>
                </c:pt>
                <c:pt idx="5">
                  <c:v>-1.2493462419630998</c:v>
                </c:pt>
                <c:pt idx="6">
                  <c:v>-1.1503493803760083</c:v>
                </c:pt>
                <c:pt idx="7">
                  <c:v>-1.0615026297045762</c:v>
                </c:pt>
                <c:pt idx="8">
                  <c:v>-0.9803303522249297</c:v>
                </c:pt>
                <c:pt idx="9">
                  <c:v>-0.90515247502850393</c:v>
                </c:pt>
                <c:pt idx="10">
                  <c:v>-0.8347718934067756</c:v>
                </c:pt>
                <c:pt idx="11">
                  <c:v>-0.7683021589798118</c:v>
                </c:pt>
                <c:pt idx="12">
                  <c:v>-0.70506589290002375</c:v>
                </c:pt>
                <c:pt idx="13">
                  <c:v>-0.64453160610661309</c:v>
                </c:pt>
                <c:pt idx="14">
                  <c:v>-0.58627264940264501</c:v>
                </c:pt>
                <c:pt idx="15">
                  <c:v>-0.52993954630032036</c:v>
                </c:pt>
                <c:pt idx="16">
                  <c:v>-0.47524075051324494</c:v>
                </c:pt>
                <c:pt idx="17">
                  <c:v>-0.42192888874856549</c:v>
                </c:pt>
                <c:pt idx="18">
                  <c:v>-0.36979067802381937</c:v>
                </c:pt>
                <c:pt idx="19">
                  <c:v>-0.3186393639643752</c:v>
                </c:pt>
                <c:pt idx="20">
                  <c:v>-0.26830892291621306</c:v>
                </c:pt>
                <c:pt idx="21">
                  <c:v>-0.21864951704140356</c:v>
                </c:pt>
                <c:pt idx="22">
                  <c:v>-0.16952384856926506</c:v>
                </c:pt>
                <c:pt idx="23">
                  <c:v>-0.12080416150268274</c:v>
                </c:pt>
                <c:pt idx="24">
                  <c:v>-7.2369706456502078E-2</c:v>
                </c:pt>
                <c:pt idx="25">
                  <c:v>-2.4104528980603043E-2</c:v>
                </c:pt>
                <c:pt idx="26">
                  <c:v>2.4104528980602901E-2</c:v>
                </c:pt>
                <c:pt idx="27">
                  <c:v>7.2369706456502078E-2</c:v>
                </c:pt>
                <c:pt idx="28">
                  <c:v>0.12080416150268287</c:v>
                </c:pt>
                <c:pt idx="29">
                  <c:v>0.16952384856926506</c:v>
                </c:pt>
                <c:pt idx="30">
                  <c:v>0.21864951704140356</c:v>
                </c:pt>
                <c:pt idx="31">
                  <c:v>0.26830892291621289</c:v>
                </c:pt>
                <c:pt idx="32">
                  <c:v>0.3186393639643752</c:v>
                </c:pt>
                <c:pt idx="33">
                  <c:v>0.3697906780238196</c:v>
                </c:pt>
                <c:pt idx="34">
                  <c:v>0.42192888874856549</c:v>
                </c:pt>
                <c:pt idx="35">
                  <c:v>0.47524075051324494</c:v>
                </c:pt>
                <c:pt idx="36">
                  <c:v>0.52993954630032014</c:v>
                </c:pt>
                <c:pt idx="37">
                  <c:v>0.58627264940264501</c:v>
                </c:pt>
                <c:pt idx="38">
                  <c:v>0.64453160610661364</c:v>
                </c:pt>
                <c:pt idx="39">
                  <c:v>0.70506589290002375</c:v>
                </c:pt>
                <c:pt idx="40">
                  <c:v>0.7683021589798118</c:v>
                </c:pt>
                <c:pt idx="41">
                  <c:v>0.83477189340677582</c:v>
                </c:pt>
                <c:pt idx="42">
                  <c:v>0.90515247502850393</c:v>
                </c:pt>
                <c:pt idx="43">
                  <c:v>0.9803303522249297</c:v>
                </c:pt>
                <c:pt idx="44">
                  <c:v>1.0615026297045758</c:v>
                </c:pt>
                <c:pt idx="45">
                  <c:v>1.1503493803760083</c:v>
                </c:pt>
                <c:pt idx="46">
                  <c:v>1.2493462419631005</c:v>
                </c:pt>
                <c:pt idx="47">
                  <c:v>1.3623833894180193</c:v>
                </c:pt>
                <c:pt idx="48">
                  <c:v>1.4961468762163628</c:v>
                </c:pt>
                <c:pt idx="49">
                  <c:v>1.6637927858850732</c:v>
                </c:pt>
                <c:pt idx="50">
                  <c:v>1.8980286526220012</c:v>
                </c:pt>
                <c:pt idx="51">
                  <c:v>2.3410271376304492</c:v>
                </c:pt>
              </c:numCache>
            </c:numRef>
          </c:yVal>
          <c:smooth val="0"/>
          <c:extLst>
            <c:ext xmlns:c16="http://schemas.microsoft.com/office/drawing/2014/chart" uri="{C3380CC4-5D6E-409C-BE32-E72D297353CC}">
              <c16:uniqueId val="{00000001-2C79-4E79-BA37-CC89452A6E9A}"/>
            </c:ext>
          </c:extLst>
        </c:ser>
        <c:ser>
          <c:idx val="2"/>
          <c:order val="2"/>
          <c:spPr>
            <a:ln w="12700">
              <a:solidFill>
                <a:srgbClr val="FF6600"/>
              </a:solidFill>
              <a:prstDash val="solid"/>
            </a:ln>
          </c:spPr>
          <c:marker>
            <c:symbol val="none"/>
          </c:marker>
          <c:xVal>
            <c:numRef>
              <c:f>'Mult Reg Residuals (1)'!$BT$1:$BT$52</c:f>
              <c:numCache>
                <c:formatCode>General</c:formatCode>
                <c:ptCount val="52"/>
                <c:pt idx="0">
                  <c:v>-166.22498437377419</c:v>
                </c:pt>
                <c:pt idx="1">
                  <c:v>-153.86707333206149</c:v>
                </c:pt>
                <c:pt idx="2">
                  <c:v>-138.02312714651742</c:v>
                </c:pt>
                <c:pt idx="3">
                  <c:v>-124.15983989302279</c:v>
                </c:pt>
                <c:pt idx="4">
                  <c:v>-111.93302857847468</c:v>
                </c:pt>
                <c:pt idx="5">
                  <c:v>-100.93321785580488</c:v>
                </c:pt>
                <c:pt idx="6">
                  <c:v>-90.867344706859413</c:v>
                </c:pt>
                <c:pt idx="7">
                  <c:v>-81.5299403803281</c:v>
                </c:pt>
                <c:pt idx="8">
                  <c:v>-72.773270083807489</c:v>
                </c:pt>
                <c:pt idx="9">
                  <c:v>-64.487812197709644</c:v>
                </c:pt>
                <c:pt idx="10">
                  <c:v>-56.590008273255407</c:v>
                </c:pt>
                <c:pt idx="11">
                  <c:v>-49.014448101484483</c:v>
                </c:pt>
                <c:pt idx="12">
                  <c:v>-41.708741187294741</c:v>
                </c:pt>
                <c:pt idx="13">
                  <c:v>-34.630050321769964</c:v>
                </c:pt>
                <c:pt idx="14">
                  <c:v>-27.742682071584042</c:v>
                </c:pt>
                <c:pt idx="15">
                  <c:v>-21.016367928079802</c:v>
                </c:pt>
                <c:pt idx="16">
                  <c:v>-14.425008230633892</c:v>
                </c:pt>
                <c:pt idx="17">
                  <c:v>-7.945733100983837</c:v>
                </c:pt>
                <c:pt idx="18">
                  <c:v>-1.5581846482051063</c:v>
                </c:pt>
                <c:pt idx="19">
                  <c:v>4.7560440582175474</c:v>
                </c:pt>
                <c:pt idx="20">
                  <c:v>11.013857800383505</c:v>
                </c:pt>
                <c:pt idx="21">
                  <c:v>17.23102737785344</c:v>
                </c:pt>
                <c:pt idx="22">
                  <c:v>23.422500125169069</c:v>
                </c:pt>
                <c:pt idx="23">
                  <c:v>29.602670083584108</c:v>
                </c:pt>
                <c:pt idx="24">
                  <c:v>35.785621369709403</c:v>
                </c:pt>
                <c:pt idx="25">
                  <c:v>41.985355880807212</c:v>
                </c:pt>
                <c:pt idx="26">
                  <c:v>48.2160150804091</c:v>
                </c:pt>
                <c:pt idx="27">
                  <c:v>54.492105021331177</c:v>
                </c:pt>
                <c:pt idx="28">
                  <c:v>60.828733900162945</c:v>
                </c:pt>
                <c:pt idx="29">
                  <c:v>67.241872305806737</c:v>
                </c:pt>
                <c:pt idx="30">
                  <c:v>73.748648026603902</c:v>
                </c:pt>
                <c:pt idx="31">
                  <c:v>80.367690030352975</c:v>
                </c:pt>
                <c:pt idx="32">
                  <c:v>87.119540396915369</c:v>
                </c:pt>
                <c:pt idx="33">
                  <c:v>94.02715916042942</c:v>
                </c:pt>
                <c:pt idx="34">
                  <c:v>101.11655616318453</c:v>
                </c:pt>
                <c:pt idx="35">
                  <c:v>108.41759767939389</c:v>
                </c:pt>
                <c:pt idx="36">
                  <c:v>115.96505627008531</c:v>
                </c:pt>
                <c:pt idx="37">
                  <c:v>123.80000434286693</c:v>
                </c:pt>
                <c:pt idx="38">
                  <c:v>131.97170257926905</c:v>
                </c:pt>
                <c:pt idx="39">
                  <c:v>140.54021690096079</c:v>
                </c:pt>
                <c:pt idx="40">
                  <c:v>149.580136292747</c:v>
                </c:pt>
                <c:pt idx="41">
                  <c:v>159.18600549616633</c:v>
                </c:pt>
                <c:pt idx="42">
                  <c:v>169.48052628826764</c:v>
                </c:pt>
                <c:pt idx="43">
                  <c:v>180.62742207053563</c:v>
                </c:pt>
                <c:pt idx="44">
                  <c:v>192.85256800606749</c:v>
                </c:pt>
                <c:pt idx="45">
                  <c:v>206.48071612286162</c:v>
                </c:pt>
                <c:pt idx="46">
                  <c:v>222.00404684824554</c:v>
                </c:pt>
                <c:pt idx="47">
                  <c:v>240.2226433076242</c:v>
                </c:pt>
                <c:pt idx="48">
                  <c:v>262.5716870227094</c:v>
                </c:pt>
                <c:pt idx="49">
                  <c:v>292.04235291111308</c:v>
                </c:pt>
                <c:pt idx="50">
                  <c:v>336.74486499221189</c:v>
                </c:pt>
                <c:pt idx="51">
                  <c:v>438.89541782667413</c:v>
                </c:pt>
              </c:numCache>
            </c:numRef>
          </c:xVal>
          <c:yVal>
            <c:numRef>
              <c:f>'Mult Reg Residuals (1)'!$BO$1:$BO$52</c:f>
              <c:numCache>
                <c:formatCode>General</c:formatCode>
                <c:ptCount val="52"/>
                <c:pt idx="0">
                  <c:v>-2.3410271376304475</c:v>
                </c:pt>
                <c:pt idx="1">
                  <c:v>-1.8980286526220012</c:v>
                </c:pt>
                <c:pt idx="2">
                  <c:v>-1.6637927858850741</c:v>
                </c:pt>
                <c:pt idx="3">
                  <c:v>-1.4961468762163621</c:v>
                </c:pt>
                <c:pt idx="4">
                  <c:v>-1.3623833894180193</c:v>
                </c:pt>
                <c:pt idx="5">
                  <c:v>-1.2493462419630998</c:v>
                </c:pt>
                <c:pt idx="6">
                  <c:v>-1.1503493803760083</c:v>
                </c:pt>
                <c:pt idx="7">
                  <c:v>-1.0615026297045762</c:v>
                </c:pt>
                <c:pt idx="8">
                  <c:v>-0.9803303522249297</c:v>
                </c:pt>
                <c:pt idx="9">
                  <c:v>-0.90515247502850393</c:v>
                </c:pt>
                <c:pt idx="10">
                  <c:v>-0.8347718934067756</c:v>
                </c:pt>
                <c:pt idx="11">
                  <c:v>-0.7683021589798118</c:v>
                </c:pt>
                <c:pt idx="12">
                  <c:v>-0.70506589290002375</c:v>
                </c:pt>
                <c:pt idx="13">
                  <c:v>-0.64453160610661309</c:v>
                </c:pt>
                <c:pt idx="14">
                  <c:v>-0.58627264940264501</c:v>
                </c:pt>
                <c:pt idx="15">
                  <c:v>-0.52993954630032036</c:v>
                </c:pt>
                <c:pt idx="16">
                  <c:v>-0.47524075051324494</c:v>
                </c:pt>
                <c:pt idx="17">
                  <c:v>-0.42192888874856549</c:v>
                </c:pt>
                <c:pt idx="18">
                  <c:v>-0.36979067802381937</c:v>
                </c:pt>
                <c:pt idx="19">
                  <c:v>-0.3186393639643752</c:v>
                </c:pt>
                <c:pt idx="20">
                  <c:v>-0.26830892291621306</c:v>
                </c:pt>
                <c:pt idx="21">
                  <c:v>-0.21864951704140356</c:v>
                </c:pt>
                <c:pt idx="22">
                  <c:v>-0.16952384856926506</c:v>
                </c:pt>
                <c:pt idx="23">
                  <c:v>-0.12080416150268274</c:v>
                </c:pt>
                <c:pt idx="24">
                  <c:v>-7.2369706456502078E-2</c:v>
                </c:pt>
                <c:pt idx="25">
                  <c:v>-2.4104528980603043E-2</c:v>
                </c:pt>
                <c:pt idx="26">
                  <c:v>2.4104528980602901E-2</c:v>
                </c:pt>
                <c:pt idx="27">
                  <c:v>7.2369706456502078E-2</c:v>
                </c:pt>
                <c:pt idx="28">
                  <c:v>0.12080416150268287</c:v>
                </c:pt>
                <c:pt idx="29">
                  <c:v>0.16952384856926506</c:v>
                </c:pt>
                <c:pt idx="30">
                  <c:v>0.21864951704140356</c:v>
                </c:pt>
                <c:pt idx="31">
                  <c:v>0.26830892291621289</c:v>
                </c:pt>
                <c:pt idx="32">
                  <c:v>0.3186393639643752</c:v>
                </c:pt>
                <c:pt idx="33">
                  <c:v>0.3697906780238196</c:v>
                </c:pt>
                <c:pt idx="34">
                  <c:v>0.42192888874856549</c:v>
                </c:pt>
                <c:pt idx="35">
                  <c:v>0.47524075051324494</c:v>
                </c:pt>
                <c:pt idx="36">
                  <c:v>0.52993954630032014</c:v>
                </c:pt>
                <c:pt idx="37">
                  <c:v>0.58627264940264501</c:v>
                </c:pt>
                <c:pt idx="38">
                  <c:v>0.64453160610661364</c:v>
                </c:pt>
                <c:pt idx="39">
                  <c:v>0.70506589290002375</c:v>
                </c:pt>
                <c:pt idx="40">
                  <c:v>0.7683021589798118</c:v>
                </c:pt>
                <c:pt idx="41">
                  <c:v>0.83477189340677582</c:v>
                </c:pt>
                <c:pt idx="42">
                  <c:v>0.90515247502850393</c:v>
                </c:pt>
                <c:pt idx="43">
                  <c:v>0.9803303522249297</c:v>
                </c:pt>
                <c:pt idx="44">
                  <c:v>1.0615026297045758</c:v>
                </c:pt>
                <c:pt idx="45">
                  <c:v>1.1503493803760083</c:v>
                </c:pt>
                <c:pt idx="46">
                  <c:v>1.2493462419631005</c:v>
                </c:pt>
                <c:pt idx="47">
                  <c:v>1.3623833894180193</c:v>
                </c:pt>
                <c:pt idx="48">
                  <c:v>1.4961468762163628</c:v>
                </c:pt>
                <c:pt idx="49">
                  <c:v>1.6637927858850732</c:v>
                </c:pt>
                <c:pt idx="50">
                  <c:v>1.8980286526220012</c:v>
                </c:pt>
                <c:pt idx="51">
                  <c:v>2.3410271376304492</c:v>
                </c:pt>
              </c:numCache>
            </c:numRef>
          </c:yVal>
          <c:smooth val="0"/>
          <c:extLst>
            <c:ext xmlns:c16="http://schemas.microsoft.com/office/drawing/2014/chart" uri="{C3380CC4-5D6E-409C-BE32-E72D297353CC}">
              <c16:uniqueId val="{00000002-2C79-4E79-BA37-CC89452A6E9A}"/>
            </c:ext>
          </c:extLst>
        </c:ser>
        <c:ser>
          <c:idx val="3"/>
          <c:order val="3"/>
          <c:spPr>
            <a:ln w="12700">
              <a:solidFill>
                <a:srgbClr val="FF6600"/>
              </a:solidFill>
              <a:prstDash val="solid"/>
            </a:ln>
          </c:spPr>
          <c:marker>
            <c:symbol val="none"/>
          </c:marker>
          <c:xVal>
            <c:numRef>
              <c:f>'Mult Reg Residuals (1)'!$BU$1:$BU$52</c:f>
              <c:numCache>
                <c:formatCode>General</c:formatCode>
                <c:ptCount val="52"/>
                <c:pt idx="0">
                  <c:v>-438.89541782667402</c:v>
                </c:pt>
                <c:pt idx="1">
                  <c:v>-336.74486499221234</c:v>
                </c:pt>
                <c:pt idx="2">
                  <c:v>-292.04235291111377</c:v>
                </c:pt>
                <c:pt idx="3">
                  <c:v>-262.57168702270974</c:v>
                </c:pt>
                <c:pt idx="4">
                  <c:v>-240.22264330762468</c:v>
                </c:pt>
                <c:pt idx="5">
                  <c:v>-222.00404684824591</c:v>
                </c:pt>
                <c:pt idx="6">
                  <c:v>-206.48071612286213</c:v>
                </c:pt>
                <c:pt idx="7">
                  <c:v>-192.85256800606808</c:v>
                </c:pt>
                <c:pt idx="8">
                  <c:v>-180.62742207053614</c:v>
                </c:pt>
                <c:pt idx="9">
                  <c:v>-169.48052628826815</c:v>
                </c:pt>
                <c:pt idx="10">
                  <c:v>-159.18600549616684</c:v>
                </c:pt>
                <c:pt idx="11">
                  <c:v>-149.58013629274751</c:v>
                </c:pt>
                <c:pt idx="12">
                  <c:v>-140.54021690096127</c:v>
                </c:pt>
                <c:pt idx="13">
                  <c:v>-131.97170257926948</c:v>
                </c:pt>
                <c:pt idx="14">
                  <c:v>-123.80000434286744</c:v>
                </c:pt>
                <c:pt idx="15">
                  <c:v>-115.96505627008585</c:v>
                </c:pt>
                <c:pt idx="16">
                  <c:v>-108.4175976793944</c:v>
                </c:pt>
                <c:pt idx="17">
                  <c:v>-101.11655616318504</c:v>
                </c:pt>
                <c:pt idx="18">
                  <c:v>-94.027159160429903</c:v>
                </c:pt>
                <c:pt idx="19">
                  <c:v>-87.11954039691588</c:v>
                </c:pt>
                <c:pt idx="20">
                  <c:v>-80.367690030353515</c:v>
                </c:pt>
                <c:pt idx="21">
                  <c:v>-73.748648026604414</c:v>
                </c:pt>
                <c:pt idx="22">
                  <c:v>-67.241872305807249</c:v>
                </c:pt>
                <c:pt idx="23">
                  <c:v>-60.828733900163449</c:v>
                </c:pt>
                <c:pt idx="24">
                  <c:v>-54.492105021331682</c:v>
                </c:pt>
                <c:pt idx="25">
                  <c:v>-48.216015080409626</c:v>
                </c:pt>
                <c:pt idx="26">
                  <c:v>-41.985355880807738</c:v>
                </c:pt>
                <c:pt idx="27">
                  <c:v>-35.785621369709908</c:v>
                </c:pt>
                <c:pt idx="28">
                  <c:v>-29.602670083584584</c:v>
                </c:pt>
                <c:pt idx="29">
                  <c:v>-23.422500125169574</c:v>
                </c:pt>
                <c:pt idx="30">
                  <c:v>-17.231027377853945</c:v>
                </c:pt>
                <c:pt idx="31">
                  <c:v>-11.013857800384038</c:v>
                </c:pt>
                <c:pt idx="32">
                  <c:v>-4.756044058218059</c:v>
                </c:pt>
                <c:pt idx="33">
                  <c:v>1.5581846482046231</c:v>
                </c:pt>
                <c:pt idx="34">
                  <c:v>7.9457331009833254</c:v>
                </c:pt>
                <c:pt idx="35">
                  <c:v>14.425008230633381</c:v>
                </c:pt>
                <c:pt idx="36">
                  <c:v>21.016367928079262</c:v>
                </c:pt>
                <c:pt idx="37">
                  <c:v>27.742682071583531</c:v>
                </c:pt>
                <c:pt idx="38">
                  <c:v>34.630050321769502</c:v>
                </c:pt>
                <c:pt idx="39">
                  <c:v>41.708741187294223</c:v>
                </c:pt>
                <c:pt idx="40">
                  <c:v>49.014448101483971</c:v>
                </c:pt>
                <c:pt idx="41">
                  <c:v>56.590008273254924</c:v>
                </c:pt>
                <c:pt idx="42">
                  <c:v>64.487812197709133</c:v>
                </c:pt>
                <c:pt idx="43">
                  <c:v>72.773270083806977</c:v>
                </c:pt>
                <c:pt idx="44">
                  <c:v>81.52994038032756</c:v>
                </c:pt>
                <c:pt idx="45">
                  <c:v>90.867344706858901</c:v>
                </c:pt>
                <c:pt idx="46">
                  <c:v>100.93321785580441</c:v>
                </c:pt>
                <c:pt idx="47">
                  <c:v>111.93302857847415</c:v>
                </c:pt>
                <c:pt idx="48">
                  <c:v>124.15983989302231</c:v>
                </c:pt>
                <c:pt idx="49">
                  <c:v>138.02312714651688</c:v>
                </c:pt>
                <c:pt idx="50">
                  <c:v>153.86707333206095</c:v>
                </c:pt>
                <c:pt idx="51">
                  <c:v>166.22498437377362</c:v>
                </c:pt>
              </c:numCache>
            </c:numRef>
          </c:xVal>
          <c:yVal>
            <c:numRef>
              <c:f>'Mult Reg Residuals (1)'!$BO$1:$BO$52</c:f>
              <c:numCache>
                <c:formatCode>General</c:formatCode>
                <c:ptCount val="52"/>
                <c:pt idx="0">
                  <c:v>-2.3410271376304475</c:v>
                </c:pt>
                <c:pt idx="1">
                  <c:v>-1.8980286526220012</c:v>
                </c:pt>
                <c:pt idx="2">
                  <c:v>-1.6637927858850741</c:v>
                </c:pt>
                <c:pt idx="3">
                  <c:v>-1.4961468762163621</c:v>
                </c:pt>
                <c:pt idx="4">
                  <c:v>-1.3623833894180193</c:v>
                </c:pt>
                <c:pt idx="5">
                  <c:v>-1.2493462419630998</c:v>
                </c:pt>
                <c:pt idx="6">
                  <c:v>-1.1503493803760083</c:v>
                </c:pt>
                <c:pt idx="7">
                  <c:v>-1.0615026297045762</c:v>
                </c:pt>
                <c:pt idx="8">
                  <c:v>-0.9803303522249297</c:v>
                </c:pt>
                <c:pt idx="9">
                  <c:v>-0.90515247502850393</c:v>
                </c:pt>
                <c:pt idx="10">
                  <c:v>-0.8347718934067756</c:v>
                </c:pt>
                <c:pt idx="11">
                  <c:v>-0.7683021589798118</c:v>
                </c:pt>
                <c:pt idx="12">
                  <c:v>-0.70506589290002375</c:v>
                </c:pt>
                <c:pt idx="13">
                  <c:v>-0.64453160610661309</c:v>
                </c:pt>
                <c:pt idx="14">
                  <c:v>-0.58627264940264501</c:v>
                </c:pt>
                <c:pt idx="15">
                  <c:v>-0.52993954630032036</c:v>
                </c:pt>
                <c:pt idx="16">
                  <c:v>-0.47524075051324494</c:v>
                </c:pt>
                <c:pt idx="17">
                  <c:v>-0.42192888874856549</c:v>
                </c:pt>
                <c:pt idx="18">
                  <c:v>-0.36979067802381937</c:v>
                </c:pt>
                <c:pt idx="19">
                  <c:v>-0.3186393639643752</c:v>
                </c:pt>
                <c:pt idx="20">
                  <c:v>-0.26830892291621306</c:v>
                </c:pt>
                <c:pt idx="21">
                  <c:v>-0.21864951704140356</c:v>
                </c:pt>
                <c:pt idx="22">
                  <c:v>-0.16952384856926506</c:v>
                </c:pt>
                <c:pt idx="23">
                  <c:v>-0.12080416150268274</c:v>
                </c:pt>
                <c:pt idx="24">
                  <c:v>-7.2369706456502078E-2</c:v>
                </c:pt>
                <c:pt idx="25">
                  <c:v>-2.4104528980603043E-2</c:v>
                </c:pt>
                <c:pt idx="26">
                  <c:v>2.4104528980602901E-2</c:v>
                </c:pt>
                <c:pt idx="27">
                  <c:v>7.2369706456502078E-2</c:v>
                </c:pt>
                <c:pt idx="28">
                  <c:v>0.12080416150268287</c:v>
                </c:pt>
                <c:pt idx="29">
                  <c:v>0.16952384856926506</c:v>
                </c:pt>
                <c:pt idx="30">
                  <c:v>0.21864951704140356</c:v>
                </c:pt>
                <c:pt idx="31">
                  <c:v>0.26830892291621289</c:v>
                </c:pt>
                <c:pt idx="32">
                  <c:v>0.3186393639643752</c:v>
                </c:pt>
                <c:pt idx="33">
                  <c:v>0.3697906780238196</c:v>
                </c:pt>
                <c:pt idx="34">
                  <c:v>0.42192888874856549</c:v>
                </c:pt>
                <c:pt idx="35">
                  <c:v>0.47524075051324494</c:v>
                </c:pt>
                <c:pt idx="36">
                  <c:v>0.52993954630032014</c:v>
                </c:pt>
                <c:pt idx="37">
                  <c:v>0.58627264940264501</c:v>
                </c:pt>
                <c:pt idx="38">
                  <c:v>0.64453160610661364</c:v>
                </c:pt>
                <c:pt idx="39">
                  <c:v>0.70506589290002375</c:v>
                </c:pt>
                <c:pt idx="40">
                  <c:v>0.7683021589798118</c:v>
                </c:pt>
                <c:pt idx="41">
                  <c:v>0.83477189340677582</c:v>
                </c:pt>
                <c:pt idx="42">
                  <c:v>0.90515247502850393</c:v>
                </c:pt>
                <c:pt idx="43">
                  <c:v>0.9803303522249297</c:v>
                </c:pt>
                <c:pt idx="44">
                  <c:v>1.0615026297045758</c:v>
                </c:pt>
                <c:pt idx="45">
                  <c:v>1.1503493803760083</c:v>
                </c:pt>
                <c:pt idx="46">
                  <c:v>1.2493462419631005</c:v>
                </c:pt>
                <c:pt idx="47">
                  <c:v>1.3623833894180193</c:v>
                </c:pt>
                <c:pt idx="48">
                  <c:v>1.4961468762163628</c:v>
                </c:pt>
                <c:pt idx="49">
                  <c:v>1.6637927858850732</c:v>
                </c:pt>
                <c:pt idx="50">
                  <c:v>1.8980286526220012</c:v>
                </c:pt>
                <c:pt idx="51">
                  <c:v>2.3410271376304492</c:v>
                </c:pt>
              </c:numCache>
            </c:numRef>
          </c:yVal>
          <c:smooth val="0"/>
          <c:extLst>
            <c:ext xmlns:c16="http://schemas.microsoft.com/office/drawing/2014/chart" uri="{C3380CC4-5D6E-409C-BE32-E72D297353CC}">
              <c16:uniqueId val="{00000003-2C79-4E79-BA37-CC89452A6E9A}"/>
            </c:ext>
          </c:extLst>
        </c:ser>
        <c:dLbls>
          <c:showLegendKey val="0"/>
          <c:showVal val="0"/>
          <c:showCatName val="0"/>
          <c:showSerName val="0"/>
          <c:showPercent val="0"/>
          <c:showBubbleSize val="0"/>
        </c:dLbls>
        <c:axId val="613604912"/>
        <c:axId val="613605304"/>
      </c:scatterChart>
      <c:valAx>
        <c:axId val="613604912"/>
        <c:scaling>
          <c:orientation val="minMax"/>
          <c:max val="600"/>
          <c:min val="-600"/>
        </c:scaling>
        <c:delete val="0"/>
        <c:axPos val="b"/>
        <c:title>
          <c:tx>
            <c:rich>
              <a:bodyPr/>
              <a:lstStyle/>
              <a:p>
                <a:pPr>
                  <a:defRPr/>
                </a:pPr>
                <a:r>
                  <a:rPr lang="en-US"/>
                  <a:t>Residuals</a:t>
                </a:r>
              </a:p>
            </c:rich>
          </c:tx>
          <c:overlay val="0"/>
        </c:title>
        <c:numFmt formatCode="0.00" sourceLinked="0"/>
        <c:majorTickMark val="out"/>
        <c:minorTickMark val="none"/>
        <c:tickLblPos val="nextTo"/>
        <c:txPr>
          <a:bodyPr rot="-2700000" vert="horz"/>
          <a:lstStyle/>
          <a:p>
            <a:pPr>
              <a:defRPr/>
            </a:pPr>
            <a:endParaRPr lang="en-US"/>
          </a:p>
        </c:txPr>
        <c:crossAx val="613605304"/>
        <c:crossesAt val="-3"/>
        <c:crossBetween val="midCat"/>
      </c:valAx>
      <c:valAx>
        <c:axId val="613605304"/>
        <c:scaling>
          <c:orientation val="minMax"/>
        </c:scaling>
        <c:delete val="0"/>
        <c:axPos val="l"/>
        <c:title>
          <c:tx>
            <c:rich>
              <a:bodyPr/>
              <a:lstStyle/>
              <a:p>
                <a:pPr>
                  <a:defRPr sz="1000" b="1" i="0">
                    <a:latin typeface="Arial"/>
                    <a:ea typeface="Arial"/>
                    <a:cs typeface="Arial"/>
                  </a:defRPr>
                </a:pPr>
                <a:r>
                  <a:rPr lang="en-US"/>
                  <a:t>NSCORE</a:t>
                </a:r>
              </a:p>
            </c:rich>
          </c:tx>
          <c:overlay val="0"/>
        </c:title>
        <c:numFmt formatCode="0.00" sourceLinked="0"/>
        <c:majorTickMark val="out"/>
        <c:minorTickMark val="none"/>
        <c:tickLblPos val="nextTo"/>
        <c:crossAx val="613604912"/>
        <c:crossesAt val="-600"/>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Regular Residuals vs Predicted Values for: CASES 18PK</a:t>
            </a:r>
          </a:p>
        </c:rich>
      </c:tx>
      <c:overlay val="0"/>
    </c:title>
    <c:autoTitleDeleted val="0"/>
    <c:plotArea>
      <c:layout/>
      <c:scatterChart>
        <c:scatterStyle val="lineMarker"/>
        <c:varyColors val="0"/>
        <c:ser>
          <c:idx val="0"/>
          <c:order val="0"/>
          <c:spPr>
            <a:ln w="19050">
              <a:noFill/>
            </a:ln>
          </c:spPr>
          <c:xVal>
            <c:numRef>
              <c:f>'Mult Reg Residuals (1)'!$BN$1053:$BN$1104</c:f>
              <c:numCache>
                <c:formatCode>0.000000</c:formatCode>
                <c:ptCount val="52"/>
                <c:pt idx="0" formatCode="0.000">
                  <c:v>-1.4578764779205358</c:v>
                </c:pt>
                <c:pt idx="1">
                  <c:v>0.40226897341699441</c:v>
                </c:pt>
                <c:pt idx="2" formatCode="0.000">
                  <c:v>5.0526326017609335</c:v>
                </c:pt>
                <c:pt idx="3" formatCode="0.000">
                  <c:v>16.213505309786569</c:v>
                </c:pt>
                <c:pt idx="4" formatCode="0.000">
                  <c:v>18.0736507611241</c:v>
                </c:pt>
                <c:pt idx="5" formatCode="0.000">
                  <c:v>66.437432495900794</c:v>
                </c:pt>
                <c:pt idx="6" formatCode="0.000">
                  <c:v>67.367505221569218</c:v>
                </c:pt>
                <c:pt idx="7" formatCode="0.000">
                  <c:v>67.367505221569218</c:v>
                </c:pt>
                <c:pt idx="8" formatCode="0.000">
                  <c:v>67.367505221569218</c:v>
                </c:pt>
                <c:pt idx="9" formatCode="0.000">
                  <c:v>67.367505221569218</c:v>
                </c:pt>
                <c:pt idx="10" formatCode="0.000">
                  <c:v>68.297577947238096</c:v>
                </c:pt>
                <c:pt idx="11" formatCode="0.000">
                  <c:v>68.297577947238096</c:v>
                </c:pt>
                <c:pt idx="12" formatCode="0.000">
                  <c:v>68.297577947238096</c:v>
                </c:pt>
                <c:pt idx="13" formatCode="0.000">
                  <c:v>68.297577947238096</c:v>
                </c:pt>
                <c:pt idx="14" formatCode="0.000">
                  <c:v>68.297577947238096</c:v>
                </c:pt>
                <c:pt idx="15" formatCode="0.000">
                  <c:v>68.297577947238096</c:v>
                </c:pt>
                <c:pt idx="16" formatCode="0.000">
                  <c:v>68.297577947238096</c:v>
                </c:pt>
                <c:pt idx="17" formatCode="0.000">
                  <c:v>68.297577947238096</c:v>
                </c:pt>
                <c:pt idx="18" formatCode="0.000">
                  <c:v>68.297577947238096</c:v>
                </c:pt>
                <c:pt idx="19" formatCode="0.000">
                  <c:v>69.227650672907203</c:v>
                </c:pt>
                <c:pt idx="20" formatCode="0.000">
                  <c:v>70.157723398575627</c:v>
                </c:pt>
                <c:pt idx="21" formatCode="0.000">
                  <c:v>71.087796124244733</c:v>
                </c:pt>
                <c:pt idx="22" formatCode="0.000">
                  <c:v>77.598305203926202</c:v>
                </c:pt>
                <c:pt idx="23" formatCode="0.000">
                  <c:v>77.598305203926202</c:v>
                </c:pt>
                <c:pt idx="24" formatCode="0.000">
                  <c:v>77.598305203926202</c:v>
                </c:pt>
                <c:pt idx="25" formatCode="0.000">
                  <c:v>77.598305203926202</c:v>
                </c:pt>
                <c:pt idx="26" formatCode="0.000">
                  <c:v>77.598305203926202</c:v>
                </c:pt>
                <c:pt idx="27" formatCode="0.000">
                  <c:v>77.598305203926202</c:v>
                </c:pt>
                <c:pt idx="28" formatCode="0.00">
                  <c:v>117.5914324076839</c:v>
                </c:pt>
                <c:pt idx="29" formatCode="0.00">
                  <c:v>403.12375918800012</c:v>
                </c:pt>
                <c:pt idx="30" formatCode="0.00">
                  <c:v>404.98390463933765</c:v>
                </c:pt>
                <c:pt idx="31" formatCode="0.00">
                  <c:v>427.30565005538847</c:v>
                </c:pt>
                <c:pt idx="32" formatCode="0.00">
                  <c:v>470.08899543615257</c:v>
                </c:pt>
                <c:pt idx="33" formatCode="0.00">
                  <c:v>470.08899543615257</c:v>
                </c:pt>
                <c:pt idx="34" formatCode="0.00">
                  <c:v>481.24986814417798</c:v>
                </c:pt>
                <c:pt idx="35" formatCode="0.00">
                  <c:v>484.97015904685327</c:v>
                </c:pt>
                <c:pt idx="36" formatCode="0.00">
                  <c:v>488.6904499495281</c:v>
                </c:pt>
                <c:pt idx="37" formatCode="0.00">
                  <c:v>497.06110448054733</c:v>
                </c:pt>
                <c:pt idx="38" formatCode="0.00">
                  <c:v>500.78139538322239</c:v>
                </c:pt>
                <c:pt idx="39" formatCode="0.00">
                  <c:v>504.50168628589745</c:v>
                </c:pt>
                <c:pt idx="40" formatCode="0.00">
                  <c:v>515.66255899392308</c:v>
                </c:pt>
                <c:pt idx="41" formatCode="0.00">
                  <c:v>517.52270444526062</c:v>
                </c:pt>
                <c:pt idx="42" formatCode="0.00">
                  <c:v>522.17306807360455</c:v>
                </c:pt>
                <c:pt idx="43" formatCode="0.00">
                  <c:v>522.17306807360455</c:v>
                </c:pt>
                <c:pt idx="44" formatCode="0.00">
                  <c:v>524.03321352494208</c:v>
                </c:pt>
                <c:pt idx="45" formatCode="0.00">
                  <c:v>529.6136498789549</c:v>
                </c:pt>
                <c:pt idx="46" formatCode="0.00">
                  <c:v>529.6136498789549</c:v>
                </c:pt>
                <c:pt idx="47" formatCode="0.00">
                  <c:v>532.40386805596108</c:v>
                </c:pt>
                <c:pt idx="48" formatCode="0.00">
                  <c:v>540.77452258698008</c:v>
                </c:pt>
                <c:pt idx="49" formatCode="0.00">
                  <c:v>557.51583164901808</c:v>
                </c:pt>
                <c:pt idx="50" formatCode="0.00">
                  <c:v>561.23612255169337</c:v>
                </c:pt>
                <c:pt idx="51" formatCode="0.00">
                  <c:v>578.90750433940025</c:v>
                </c:pt>
              </c:numCache>
            </c:numRef>
          </c:xVal>
          <c:yVal>
            <c:numRef>
              <c:f>'Mult Reg Residuals (1)'!$BO$1053:$BO$1104</c:f>
              <c:numCache>
                <c:formatCode>0.000</c:formatCode>
                <c:ptCount val="52"/>
                <c:pt idx="0">
                  <c:v>33.457876477920536</c:v>
                </c:pt>
                <c:pt idx="1">
                  <c:v>74.597731026583006</c:v>
                </c:pt>
                <c:pt idx="2">
                  <c:v>63.947367398239066</c:v>
                </c:pt>
                <c:pt idx="3">
                  <c:v>53.786494690213431</c:v>
                </c:pt>
                <c:pt idx="4">
                  <c:v>61.9263492388759</c:v>
                </c:pt>
                <c:pt idx="5">
                  <c:v>-26.437432495900794</c:v>
                </c:pt>
                <c:pt idx="6">
                  <c:v>-2.3675052215692176</c:v>
                </c:pt>
                <c:pt idx="7">
                  <c:v>-6.3675052215692176</c:v>
                </c:pt>
                <c:pt idx="8">
                  <c:v>-8.3675052215692176</c:v>
                </c:pt>
                <c:pt idx="9">
                  <c:v>15.632494778430782</c:v>
                </c:pt>
                <c:pt idx="10">
                  <c:v>-9.2975779472380964</c:v>
                </c:pt>
                <c:pt idx="11">
                  <c:v>-5.2975779472380964</c:v>
                </c:pt>
                <c:pt idx="12">
                  <c:v>-11.297577947238096</c:v>
                </c:pt>
                <c:pt idx="13">
                  <c:v>-14.297577947238096</c:v>
                </c:pt>
                <c:pt idx="14">
                  <c:v>-21.297577947238096</c:v>
                </c:pt>
                <c:pt idx="15">
                  <c:v>15.702422052761904</c:v>
                </c:pt>
                <c:pt idx="16">
                  <c:v>16.702422052761904</c:v>
                </c:pt>
                <c:pt idx="17">
                  <c:v>47.702422052761904</c:v>
                </c:pt>
                <c:pt idx="18">
                  <c:v>-25.297577947238096</c:v>
                </c:pt>
                <c:pt idx="19">
                  <c:v>-28.227650672907203</c:v>
                </c:pt>
                <c:pt idx="20">
                  <c:v>14.842276601424373</c:v>
                </c:pt>
                <c:pt idx="21">
                  <c:v>19.912203875755267</c:v>
                </c:pt>
                <c:pt idx="22">
                  <c:v>20.401694796073798</c:v>
                </c:pt>
                <c:pt idx="23">
                  <c:v>-7.598305203926202</c:v>
                </c:pt>
                <c:pt idx="24">
                  <c:v>-25.598305203926202</c:v>
                </c:pt>
                <c:pt idx="25">
                  <c:v>-13.598305203926202</c:v>
                </c:pt>
                <c:pt idx="26">
                  <c:v>-5.598305203926202</c:v>
                </c:pt>
                <c:pt idx="27">
                  <c:v>-30.598305203926202</c:v>
                </c:pt>
                <c:pt idx="28">
                  <c:v>-54.591432407683897</c:v>
                </c:pt>
                <c:pt idx="29">
                  <c:v>57.876240811999878</c:v>
                </c:pt>
                <c:pt idx="30" formatCode="0.00">
                  <c:v>-274.98390463933765</c:v>
                </c:pt>
                <c:pt idx="31">
                  <c:v>-56.305650055388469</c:v>
                </c:pt>
                <c:pt idx="32" formatCode="0.00">
                  <c:v>-234.08899543615257</c:v>
                </c:pt>
                <c:pt idx="33" formatCode="0.00">
                  <c:v>-135.08899543615257</c:v>
                </c:pt>
                <c:pt idx="34" formatCode="0.00">
                  <c:v>-281.24986814417798</c:v>
                </c:pt>
                <c:pt idx="35" formatCode="0.00">
                  <c:v>-104.97015904685327</c:v>
                </c:pt>
                <c:pt idx="36" formatCode="0.00">
                  <c:v>262.3095500504719</c:v>
                </c:pt>
                <c:pt idx="37" formatCode="0.00">
                  <c:v>-321.06110448054733</c:v>
                </c:pt>
                <c:pt idx="38">
                  <c:v>-61.781395383222389</c:v>
                </c:pt>
                <c:pt idx="39">
                  <c:v>-35.501686285897449</c:v>
                </c:pt>
                <c:pt idx="40">
                  <c:v>41.337441006076915</c:v>
                </c:pt>
                <c:pt idx="41" formatCode="0.00">
                  <c:v>296.47729555473938</c:v>
                </c:pt>
                <c:pt idx="42" formatCode="0.00">
                  <c:v>-118.17306807360455</c:v>
                </c:pt>
                <c:pt idx="43">
                  <c:v>-66.173068073604554</c:v>
                </c:pt>
                <c:pt idx="44">
                  <c:v>-64.033213524942084</c:v>
                </c:pt>
                <c:pt idx="45">
                  <c:v>14.386350121045098</c:v>
                </c:pt>
                <c:pt idx="46" formatCode="0.00">
                  <c:v>287.3863501210451</c:v>
                </c:pt>
                <c:pt idx="47">
                  <c:v>-9.4038680559610839</c:v>
                </c:pt>
                <c:pt idx="48" formatCode="0.00">
                  <c:v>234.22547741301992</c:v>
                </c:pt>
                <c:pt idx="49" formatCode="0.00">
                  <c:v>332.48416835098192</c:v>
                </c:pt>
                <c:pt idx="50" formatCode="0.00">
                  <c:v>179.76387744830663</c:v>
                </c:pt>
                <c:pt idx="51">
                  <c:v>-85.907504339400248</c:v>
                </c:pt>
              </c:numCache>
            </c:numRef>
          </c:yVal>
          <c:smooth val="0"/>
          <c:extLst>
            <c:ext xmlns:c16="http://schemas.microsoft.com/office/drawing/2014/chart" uri="{C3380CC4-5D6E-409C-BE32-E72D297353CC}">
              <c16:uniqueId val="{00000000-4705-4FA3-991F-47E147281FF5}"/>
            </c:ext>
          </c:extLst>
        </c:ser>
        <c:dLbls>
          <c:showLegendKey val="0"/>
          <c:showVal val="0"/>
          <c:showCatName val="0"/>
          <c:showSerName val="0"/>
          <c:showPercent val="0"/>
          <c:showBubbleSize val="0"/>
        </c:dLbls>
        <c:axId val="613606088"/>
        <c:axId val="613606480"/>
      </c:scatterChart>
      <c:valAx>
        <c:axId val="613606088"/>
        <c:scaling>
          <c:orientation val="minMax"/>
          <c:max val="600"/>
          <c:min val="-100"/>
        </c:scaling>
        <c:delete val="0"/>
        <c:axPos val="b"/>
        <c:title>
          <c:tx>
            <c:rich>
              <a:bodyPr/>
              <a:lstStyle/>
              <a:p>
                <a:pPr>
                  <a:defRPr/>
                </a:pPr>
                <a:r>
                  <a:rPr lang="en-US"/>
                  <a:t>Fitted Values</a:t>
                </a:r>
              </a:p>
            </c:rich>
          </c:tx>
          <c:overlay val="0"/>
        </c:title>
        <c:numFmt formatCode="0.00" sourceLinked="0"/>
        <c:majorTickMark val="out"/>
        <c:minorTickMark val="none"/>
        <c:tickLblPos val="nextTo"/>
        <c:txPr>
          <a:bodyPr rot="-2700000" vert="horz"/>
          <a:lstStyle/>
          <a:p>
            <a:pPr>
              <a:defRPr/>
            </a:pPr>
            <a:endParaRPr lang="en-US"/>
          </a:p>
        </c:txPr>
        <c:crossAx val="613606480"/>
        <c:crossesAt val="-400"/>
        <c:crossBetween val="midCat"/>
      </c:valAx>
      <c:valAx>
        <c:axId val="613606480"/>
        <c:scaling>
          <c:orientation val="minMax"/>
        </c:scaling>
        <c:delete val="0"/>
        <c:axPos val="l"/>
        <c:title>
          <c:tx>
            <c:rich>
              <a:bodyPr/>
              <a:lstStyle/>
              <a:p>
                <a:pPr>
                  <a:defRPr sz="1000" b="1" i="0">
                    <a:latin typeface="Arial"/>
                    <a:ea typeface="Arial"/>
                    <a:cs typeface="Arial"/>
                  </a:defRPr>
                </a:pPr>
                <a:r>
                  <a:rPr lang="en-US"/>
                  <a:t>Regular Residuals</a:t>
                </a:r>
              </a:p>
            </c:rich>
          </c:tx>
          <c:overlay val="0"/>
        </c:title>
        <c:numFmt formatCode="0.00" sourceLinked="0"/>
        <c:majorTickMark val="out"/>
        <c:minorTickMark val="none"/>
        <c:tickLblPos val="nextTo"/>
        <c:crossAx val="613606088"/>
        <c:crossesAt val="-100"/>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Regular Residuals vs Data Order for: CASES 18PK</a:t>
            </a:r>
          </a:p>
        </c:rich>
      </c:tx>
      <c:overlay val="0"/>
    </c:title>
    <c:autoTitleDeleted val="0"/>
    <c:plotArea>
      <c:layout/>
      <c:scatterChart>
        <c:scatterStyle val="lineMarker"/>
        <c:varyColors val="0"/>
        <c:ser>
          <c:idx val="0"/>
          <c:order val="0"/>
          <c:tx>
            <c:strRef>
              <c:f>'Mult Reg Residuals (1)'!$D$1</c:f>
              <c:strCache>
                <c:ptCount val="1"/>
                <c:pt idx="0">
                  <c:v>Residuals</c:v>
                </c:pt>
              </c:strCache>
            </c:strRef>
          </c:tx>
          <c:yVal>
            <c:numRef>
              <c:f>'Mult Reg Residuals (1)'!$D$2:$D$53</c:f>
              <c:numCache>
                <c:formatCode>0.000</c:formatCode>
                <c:ptCount val="52"/>
                <c:pt idx="0">
                  <c:v>-61.781395383222389</c:v>
                </c:pt>
                <c:pt idx="1">
                  <c:v>20.401694796073798</c:v>
                </c:pt>
                <c:pt idx="2">
                  <c:v>-7.598305203926202</c:v>
                </c:pt>
                <c:pt idx="3">
                  <c:v>-25.598305203926202</c:v>
                </c:pt>
                <c:pt idx="4">
                  <c:v>-13.598305203926202</c:v>
                </c:pt>
                <c:pt idx="5">
                  <c:v>-5.598305203926202</c:v>
                </c:pt>
                <c:pt idx="6">
                  <c:v>-30.598305203926202</c:v>
                </c:pt>
                <c:pt idx="7">
                  <c:v>14.842276601424373</c:v>
                </c:pt>
                <c:pt idx="8">
                  <c:v>-9.2975779472380964</c:v>
                </c:pt>
                <c:pt idx="9">
                  <c:v>-5.2975779472380964</c:v>
                </c:pt>
                <c:pt idx="10">
                  <c:v>-11.297577947238096</c:v>
                </c:pt>
                <c:pt idx="11">
                  <c:v>-14.297577947238096</c:v>
                </c:pt>
                <c:pt idx="12" formatCode="0.00">
                  <c:v>-118.17306807360455</c:v>
                </c:pt>
                <c:pt idx="13" formatCode="0.00">
                  <c:v>-104.97015904685327</c:v>
                </c:pt>
                <c:pt idx="14">
                  <c:v>-2.3675052215692176</c:v>
                </c:pt>
                <c:pt idx="15">
                  <c:v>-26.437432495900794</c:v>
                </c:pt>
                <c:pt idx="16">
                  <c:v>-66.173068073604554</c:v>
                </c:pt>
                <c:pt idx="17" formatCode="0.00">
                  <c:v>-321.06110448054733</c:v>
                </c:pt>
                <c:pt idx="18">
                  <c:v>-6.3675052215692176</c:v>
                </c:pt>
                <c:pt idx="19">
                  <c:v>19.912203875755267</c:v>
                </c:pt>
                <c:pt idx="20">
                  <c:v>-8.3675052215692176</c:v>
                </c:pt>
                <c:pt idx="21">
                  <c:v>15.632494778430782</c:v>
                </c:pt>
                <c:pt idx="22">
                  <c:v>-28.227650672907203</c:v>
                </c:pt>
                <c:pt idx="23">
                  <c:v>-21.297577947238096</c:v>
                </c:pt>
                <c:pt idx="24">
                  <c:v>15.702422052761904</c:v>
                </c:pt>
                <c:pt idx="25">
                  <c:v>16.702422052761904</c:v>
                </c:pt>
                <c:pt idx="26">
                  <c:v>47.702422052761904</c:v>
                </c:pt>
                <c:pt idx="27">
                  <c:v>14.386350121045098</c:v>
                </c:pt>
                <c:pt idx="28" formatCode="0.00">
                  <c:v>332.48416835098192</c:v>
                </c:pt>
                <c:pt idx="29">
                  <c:v>-56.305650055388469</c:v>
                </c:pt>
                <c:pt idx="30">
                  <c:v>41.337441006076915</c:v>
                </c:pt>
                <c:pt idx="31" formatCode="0.00">
                  <c:v>234.22547741301992</c:v>
                </c:pt>
                <c:pt idx="32" formatCode="0.00">
                  <c:v>-234.08899543615257</c:v>
                </c:pt>
                <c:pt idx="33">
                  <c:v>-25.297577947238096</c:v>
                </c:pt>
                <c:pt idx="34">
                  <c:v>-54.591432407683897</c:v>
                </c:pt>
                <c:pt idx="35">
                  <c:v>-35.501686285897449</c:v>
                </c:pt>
                <c:pt idx="36" formatCode="0.00">
                  <c:v>-135.08899543615257</c:v>
                </c:pt>
                <c:pt idx="37">
                  <c:v>74.597731026583006</c:v>
                </c:pt>
                <c:pt idx="38">
                  <c:v>57.876240811999878</c:v>
                </c:pt>
                <c:pt idx="39" formatCode="0.00">
                  <c:v>287.3863501210451</c:v>
                </c:pt>
                <c:pt idx="40" formatCode="0.00">
                  <c:v>-281.24986814417798</c:v>
                </c:pt>
                <c:pt idx="41">
                  <c:v>33.457876477920536</c:v>
                </c:pt>
                <c:pt idx="42">
                  <c:v>-64.033213524942084</c:v>
                </c:pt>
                <c:pt idx="43" formatCode="0.00">
                  <c:v>262.3095500504719</c:v>
                </c:pt>
                <c:pt idx="44">
                  <c:v>53.786494690213431</c:v>
                </c:pt>
                <c:pt idx="45">
                  <c:v>61.9263492388759</c:v>
                </c:pt>
                <c:pt idx="46">
                  <c:v>-9.4038680559610839</c:v>
                </c:pt>
                <c:pt idx="47" formatCode="0.00">
                  <c:v>179.76387744830663</c:v>
                </c:pt>
                <c:pt idx="48" formatCode="0.00">
                  <c:v>-274.98390463933765</c:v>
                </c:pt>
                <c:pt idx="49">
                  <c:v>63.947367398239066</c:v>
                </c:pt>
                <c:pt idx="50">
                  <c:v>-85.907504339400248</c:v>
                </c:pt>
                <c:pt idx="51" formatCode="0.00">
                  <c:v>296.47729555473938</c:v>
                </c:pt>
              </c:numCache>
            </c:numRef>
          </c:yVal>
          <c:smooth val="0"/>
          <c:extLst>
            <c:ext xmlns:c16="http://schemas.microsoft.com/office/drawing/2014/chart" uri="{C3380CC4-5D6E-409C-BE32-E72D297353CC}">
              <c16:uniqueId val="{00000000-0199-4377-98F8-CF33334A2060}"/>
            </c:ext>
          </c:extLst>
        </c:ser>
        <c:dLbls>
          <c:showLegendKey val="0"/>
          <c:showVal val="0"/>
          <c:showCatName val="0"/>
          <c:showSerName val="0"/>
          <c:showPercent val="0"/>
          <c:showBubbleSize val="0"/>
        </c:dLbls>
        <c:axId val="613607264"/>
        <c:axId val="613607656"/>
      </c:scatterChart>
      <c:valAx>
        <c:axId val="613607264"/>
        <c:scaling>
          <c:orientation val="minMax"/>
          <c:max val="54"/>
          <c:min val="1"/>
        </c:scaling>
        <c:delete val="0"/>
        <c:axPos val="b"/>
        <c:title>
          <c:tx>
            <c:rich>
              <a:bodyPr/>
              <a:lstStyle/>
              <a:p>
                <a:pPr>
                  <a:defRPr/>
                </a:pPr>
                <a:r>
                  <a:rPr lang="en-US"/>
                  <a:t>Observation Order</a:t>
                </a:r>
              </a:p>
            </c:rich>
          </c:tx>
          <c:overlay val="0"/>
        </c:title>
        <c:majorTickMark val="out"/>
        <c:minorTickMark val="none"/>
        <c:tickLblPos val="nextTo"/>
        <c:txPr>
          <a:bodyPr rot="-2700000" vert="horz"/>
          <a:lstStyle/>
          <a:p>
            <a:pPr>
              <a:defRPr/>
            </a:pPr>
            <a:endParaRPr lang="en-US"/>
          </a:p>
        </c:txPr>
        <c:crossAx val="613607656"/>
        <c:crossesAt val="-400"/>
        <c:crossBetween val="midCat"/>
      </c:valAx>
      <c:valAx>
        <c:axId val="613607656"/>
        <c:scaling>
          <c:orientation val="minMax"/>
        </c:scaling>
        <c:delete val="0"/>
        <c:axPos val="l"/>
        <c:title>
          <c:tx>
            <c:rich>
              <a:bodyPr/>
              <a:lstStyle/>
              <a:p>
                <a:pPr>
                  <a:defRPr sz="1000" b="1" i="0">
                    <a:latin typeface="Arial"/>
                    <a:ea typeface="Arial"/>
                    <a:cs typeface="Arial"/>
                  </a:defRPr>
                </a:pPr>
                <a:r>
                  <a:rPr lang="en-US"/>
                  <a:t>Regular Residuals</a:t>
                </a:r>
              </a:p>
            </c:rich>
          </c:tx>
          <c:overlay val="0"/>
        </c:title>
        <c:numFmt formatCode="0.00" sourceLinked="0"/>
        <c:majorTickMark val="out"/>
        <c:minorTickMark val="none"/>
        <c:tickLblPos val="nextTo"/>
        <c:crossAx val="613607264"/>
        <c:crossesAt val="1"/>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Residuals vs PRICE 18PK
Response: CASES 18PK</a:t>
            </a:r>
          </a:p>
        </c:rich>
      </c:tx>
      <c:overlay val="0"/>
    </c:title>
    <c:autoTitleDeleted val="0"/>
    <c:plotArea>
      <c:layout/>
      <c:scatterChart>
        <c:scatterStyle val="lineMarker"/>
        <c:varyColors val="0"/>
        <c:ser>
          <c:idx val="0"/>
          <c:order val="0"/>
          <c:tx>
            <c:strRef>
              <c:f>'Mult Reg Residuals (1)'!$D$1</c:f>
              <c:strCache>
                <c:ptCount val="1"/>
                <c:pt idx="0">
                  <c:v>Residuals</c:v>
                </c:pt>
              </c:strCache>
            </c:strRef>
          </c:tx>
          <c:spPr>
            <a:ln w="19050">
              <a:noFill/>
            </a:ln>
          </c:spPr>
          <c:xVal>
            <c:numRef>
              <c:f>'Mult Reg Residuals (1)'!$A$2:$A$53</c:f>
              <c:numCache>
                <c:formatCode>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xVal>
          <c:yVal>
            <c:numRef>
              <c:f>'Mult Reg Residuals (1)'!$D$2:$D$53</c:f>
              <c:numCache>
                <c:formatCode>0.000</c:formatCode>
                <c:ptCount val="52"/>
                <c:pt idx="0">
                  <c:v>-61.781395383222389</c:v>
                </c:pt>
                <c:pt idx="1">
                  <c:v>20.401694796073798</c:v>
                </c:pt>
                <c:pt idx="2">
                  <c:v>-7.598305203926202</c:v>
                </c:pt>
                <c:pt idx="3">
                  <c:v>-25.598305203926202</c:v>
                </c:pt>
                <c:pt idx="4">
                  <c:v>-13.598305203926202</c:v>
                </c:pt>
                <c:pt idx="5">
                  <c:v>-5.598305203926202</c:v>
                </c:pt>
                <c:pt idx="6">
                  <c:v>-30.598305203926202</c:v>
                </c:pt>
                <c:pt idx="7">
                  <c:v>14.842276601424373</c:v>
                </c:pt>
                <c:pt idx="8">
                  <c:v>-9.2975779472380964</c:v>
                </c:pt>
                <c:pt idx="9">
                  <c:v>-5.2975779472380964</c:v>
                </c:pt>
                <c:pt idx="10">
                  <c:v>-11.297577947238096</c:v>
                </c:pt>
                <c:pt idx="11">
                  <c:v>-14.297577947238096</c:v>
                </c:pt>
                <c:pt idx="12" formatCode="0.00">
                  <c:v>-118.17306807360455</c:v>
                </c:pt>
                <c:pt idx="13" formatCode="0.00">
                  <c:v>-104.97015904685327</c:v>
                </c:pt>
                <c:pt idx="14">
                  <c:v>-2.3675052215692176</c:v>
                </c:pt>
                <c:pt idx="15">
                  <c:v>-26.437432495900794</c:v>
                </c:pt>
                <c:pt idx="16">
                  <c:v>-66.173068073604554</c:v>
                </c:pt>
                <c:pt idx="17" formatCode="0.00">
                  <c:v>-321.06110448054733</c:v>
                </c:pt>
                <c:pt idx="18">
                  <c:v>-6.3675052215692176</c:v>
                </c:pt>
                <c:pt idx="19">
                  <c:v>19.912203875755267</c:v>
                </c:pt>
                <c:pt idx="20">
                  <c:v>-8.3675052215692176</c:v>
                </c:pt>
                <c:pt idx="21">
                  <c:v>15.632494778430782</c:v>
                </c:pt>
                <c:pt idx="22">
                  <c:v>-28.227650672907203</c:v>
                </c:pt>
                <c:pt idx="23">
                  <c:v>-21.297577947238096</c:v>
                </c:pt>
                <c:pt idx="24">
                  <c:v>15.702422052761904</c:v>
                </c:pt>
                <c:pt idx="25">
                  <c:v>16.702422052761904</c:v>
                </c:pt>
                <c:pt idx="26">
                  <c:v>47.702422052761904</c:v>
                </c:pt>
                <c:pt idx="27">
                  <c:v>14.386350121045098</c:v>
                </c:pt>
                <c:pt idx="28" formatCode="0.00">
                  <c:v>332.48416835098192</c:v>
                </c:pt>
                <c:pt idx="29">
                  <c:v>-56.305650055388469</c:v>
                </c:pt>
                <c:pt idx="30">
                  <c:v>41.337441006076915</c:v>
                </c:pt>
                <c:pt idx="31" formatCode="0.00">
                  <c:v>234.22547741301992</c:v>
                </c:pt>
                <c:pt idx="32" formatCode="0.00">
                  <c:v>-234.08899543615257</c:v>
                </c:pt>
                <c:pt idx="33">
                  <c:v>-25.297577947238096</c:v>
                </c:pt>
                <c:pt idx="34">
                  <c:v>-54.591432407683897</c:v>
                </c:pt>
                <c:pt idx="35">
                  <c:v>-35.501686285897449</c:v>
                </c:pt>
                <c:pt idx="36" formatCode="0.00">
                  <c:v>-135.08899543615257</c:v>
                </c:pt>
                <c:pt idx="37">
                  <c:v>74.597731026583006</c:v>
                </c:pt>
                <c:pt idx="38">
                  <c:v>57.876240811999878</c:v>
                </c:pt>
                <c:pt idx="39" formatCode="0.00">
                  <c:v>287.3863501210451</c:v>
                </c:pt>
                <c:pt idx="40" formatCode="0.00">
                  <c:v>-281.24986814417798</c:v>
                </c:pt>
                <c:pt idx="41">
                  <c:v>33.457876477920536</c:v>
                </c:pt>
                <c:pt idx="42">
                  <c:v>-64.033213524942084</c:v>
                </c:pt>
                <c:pt idx="43" formatCode="0.00">
                  <c:v>262.3095500504719</c:v>
                </c:pt>
                <c:pt idx="44">
                  <c:v>53.786494690213431</c:v>
                </c:pt>
                <c:pt idx="45">
                  <c:v>61.9263492388759</c:v>
                </c:pt>
                <c:pt idx="46">
                  <c:v>-9.4038680559610839</c:v>
                </c:pt>
                <c:pt idx="47" formatCode="0.00">
                  <c:v>179.76387744830663</c:v>
                </c:pt>
                <c:pt idx="48" formatCode="0.00">
                  <c:v>-274.98390463933765</c:v>
                </c:pt>
                <c:pt idx="49">
                  <c:v>63.947367398239066</c:v>
                </c:pt>
                <c:pt idx="50">
                  <c:v>-85.907504339400248</c:v>
                </c:pt>
                <c:pt idx="51" formatCode="0.00">
                  <c:v>296.47729555473938</c:v>
                </c:pt>
              </c:numCache>
            </c:numRef>
          </c:yVal>
          <c:smooth val="0"/>
          <c:extLst>
            <c:ext xmlns:c16="http://schemas.microsoft.com/office/drawing/2014/chart" uri="{C3380CC4-5D6E-409C-BE32-E72D297353CC}">
              <c16:uniqueId val="{00000000-F09B-4CBF-975C-50E3099F859D}"/>
            </c:ext>
          </c:extLst>
        </c:ser>
        <c:dLbls>
          <c:showLegendKey val="0"/>
          <c:showVal val="0"/>
          <c:showCatName val="0"/>
          <c:showSerName val="0"/>
          <c:showPercent val="0"/>
          <c:showBubbleSize val="0"/>
        </c:dLbls>
        <c:axId val="613608440"/>
        <c:axId val="613608832"/>
      </c:scatterChart>
      <c:valAx>
        <c:axId val="613608440"/>
        <c:scaling>
          <c:orientation val="minMax"/>
          <c:max val="19.5"/>
          <c:min val="13.26"/>
        </c:scaling>
        <c:delete val="0"/>
        <c:axPos val="b"/>
        <c:title>
          <c:tx>
            <c:rich>
              <a:bodyPr/>
              <a:lstStyle/>
              <a:p>
                <a:pPr>
                  <a:defRPr/>
                </a:pPr>
                <a:r>
                  <a:rPr lang="en-US"/>
                  <a:t>PRICE 18PK</a:t>
                </a:r>
              </a:p>
            </c:rich>
          </c:tx>
          <c:overlay val="0"/>
        </c:title>
        <c:numFmt formatCode="0.00" sourceLinked="1"/>
        <c:majorTickMark val="out"/>
        <c:minorTickMark val="none"/>
        <c:tickLblPos val="nextTo"/>
        <c:txPr>
          <a:bodyPr rot="-2700000" vert="horz"/>
          <a:lstStyle/>
          <a:p>
            <a:pPr>
              <a:defRPr/>
            </a:pPr>
            <a:endParaRPr lang="en-US"/>
          </a:p>
        </c:txPr>
        <c:crossAx val="613608832"/>
        <c:crossesAt val="-321.06110448054733"/>
        <c:crossBetween val="midCat"/>
      </c:valAx>
      <c:valAx>
        <c:axId val="613608832"/>
        <c:scaling>
          <c:orientation val="minMax"/>
          <c:max val="332.48416835098192"/>
          <c:min val="-321.06110448054733"/>
        </c:scaling>
        <c:delete val="0"/>
        <c:axPos val="l"/>
        <c:title>
          <c:tx>
            <c:rich>
              <a:bodyPr/>
              <a:lstStyle/>
              <a:p>
                <a:pPr>
                  <a:defRPr sz="1000" b="1" i="0">
                    <a:latin typeface="Arial"/>
                    <a:ea typeface="Arial"/>
                    <a:cs typeface="Arial"/>
                  </a:defRPr>
                </a:pPr>
                <a:r>
                  <a:rPr lang="en-US"/>
                  <a:t>Regular Residuals</a:t>
                </a:r>
              </a:p>
            </c:rich>
          </c:tx>
          <c:overlay val="0"/>
        </c:title>
        <c:numFmt formatCode="0.00" sourceLinked="0"/>
        <c:majorTickMark val="out"/>
        <c:minorTickMark val="none"/>
        <c:tickLblPos val="nextTo"/>
        <c:crossAx val="613608440"/>
        <c:crossesAt val="13.26"/>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Histogram of Regular Residuals for: CASES 18PK</a:t>
            </a:r>
          </a:p>
        </c:rich>
      </c:tx>
      <c:overlay val="0"/>
    </c:title>
    <c:autoTitleDeleted val="0"/>
    <c:plotArea>
      <c:layout/>
      <c:barChart>
        <c:barDir val="col"/>
        <c:grouping val="clustered"/>
        <c:varyColors val="0"/>
        <c:ser>
          <c:idx val="1"/>
          <c:order val="1"/>
          <c:spPr>
            <a:solidFill>
              <a:srgbClr val="993366"/>
            </a:solidFill>
            <a:ln w="12700">
              <a:solidFill>
                <a:srgbClr val="000000"/>
              </a:solidFill>
              <a:prstDash val="solid"/>
            </a:ln>
          </c:spPr>
          <c:invertIfNegative val="0"/>
          <c:val>
            <c:numRef>
              <c:f>'Mult Reg Residuals (2)'!$BK$1:$BK$10</c:f>
              <c:numCache>
                <c:formatCode>General</c:formatCode>
                <c:ptCount val="10"/>
                <c:pt idx="0">
                  <c:v>1</c:v>
                </c:pt>
                <c:pt idx="1">
                  <c:v>2</c:v>
                </c:pt>
                <c:pt idx="2">
                  <c:v>5</c:v>
                </c:pt>
                <c:pt idx="3">
                  <c:v>9</c:v>
                </c:pt>
                <c:pt idx="4">
                  <c:v>14</c:v>
                </c:pt>
                <c:pt idx="5">
                  <c:v>10</c:v>
                </c:pt>
                <c:pt idx="6">
                  <c:v>5</c:v>
                </c:pt>
                <c:pt idx="7">
                  <c:v>2</c:v>
                </c:pt>
                <c:pt idx="8">
                  <c:v>0</c:v>
                </c:pt>
                <c:pt idx="9">
                  <c:v>4</c:v>
                </c:pt>
              </c:numCache>
            </c:numRef>
          </c:val>
          <c:extLst>
            <c:ext xmlns:c16="http://schemas.microsoft.com/office/drawing/2014/chart" uri="{C3380CC4-5D6E-409C-BE32-E72D297353CC}">
              <c16:uniqueId val="{00000000-EC2C-4A79-83D1-2FEB5D806786}"/>
            </c:ext>
          </c:extLst>
        </c:ser>
        <c:dLbls>
          <c:showLegendKey val="0"/>
          <c:showVal val="0"/>
          <c:showCatName val="0"/>
          <c:showSerName val="0"/>
          <c:showPercent val="0"/>
          <c:showBubbleSize val="0"/>
        </c:dLbls>
        <c:gapWidth val="0"/>
        <c:axId val="613610792"/>
        <c:axId val="613610400"/>
      </c:barChart>
      <c:scatterChart>
        <c:scatterStyle val="lineMarker"/>
        <c:varyColors val="0"/>
        <c:ser>
          <c:idx val="0"/>
          <c:order val="0"/>
          <c:tx>
            <c:strRef>
              <c:f>'Mult Reg Residuals (2)'!$D$1</c:f>
              <c:strCache>
                <c:ptCount val="1"/>
                <c:pt idx="0">
                  <c:v>CASES 18PK</c:v>
                </c:pt>
              </c:strCache>
            </c:strRef>
          </c:tx>
          <c:spPr>
            <a:ln w="19050">
              <a:noFill/>
            </a:ln>
          </c:spPr>
          <c:marker>
            <c:symbol val="none"/>
          </c:marker>
          <c:xVal>
            <c:numRef>
              <c:f>'Mult Reg Residuals (2)'!$BJ$1:$BJ$11</c:f>
              <c:numCache>
                <c:formatCode>0</c:formatCode>
                <c:ptCount val="11"/>
                <c:pt idx="0">
                  <c:v>-261.09195315759666</c:v>
                </c:pt>
                <c:pt idx="1">
                  <c:v>-206.30445853733613</c:v>
                </c:pt>
                <c:pt idx="2">
                  <c:v>-151.5169639170756</c:v>
                </c:pt>
                <c:pt idx="3">
                  <c:v>-96.729469296815054</c:v>
                </c:pt>
                <c:pt idx="4">
                  <c:v>-41.941974676554509</c:v>
                </c:pt>
                <c:pt idx="5">
                  <c:v>12.845519943706037</c:v>
                </c:pt>
                <c:pt idx="6">
                  <c:v>67.633014563966583</c:v>
                </c:pt>
                <c:pt idx="7">
                  <c:v>122.42050918422713</c:v>
                </c:pt>
                <c:pt idx="8">
                  <c:v>177.20800380448767</c:v>
                </c:pt>
                <c:pt idx="9">
                  <c:v>231.99549842474823</c:v>
                </c:pt>
                <c:pt idx="10">
                  <c:v>0</c:v>
                </c:pt>
              </c:numCache>
            </c:numRef>
          </c:xVal>
          <c:yVal>
            <c:numRef>
              <c:f>'Mult Reg Residuals (2)'!$BK$1:$BK$10</c:f>
              <c:numCache>
                <c:formatCode>General</c:formatCode>
                <c:ptCount val="10"/>
                <c:pt idx="0">
                  <c:v>1</c:v>
                </c:pt>
                <c:pt idx="1">
                  <c:v>2</c:v>
                </c:pt>
                <c:pt idx="2">
                  <c:v>5</c:v>
                </c:pt>
                <c:pt idx="3">
                  <c:v>9</c:v>
                </c:pt>
                <c:pt idx="4">
                  <c:v>14</c:v>
                </c:pt>
                <c:pt idx="5">
                  <c:v>10</c:v>
                </c:pt>
                <c:pt idx="6">
                  <c:v>5</c:v>
                </c:pt>
                <c:pt idx="7">
                  <c:v>2</c:v>
                </c:pt>
                <c:pt idx="8">
                  <c:v>0</c:v>
                </c:pt>
                <c:pt idx="9">
                  <c:v>4</c:v>
                </c:pt>
              </c:numCache>
            </c:numRef>
          </c:yVal>
          <c:smooth val="0"/>
          <c:extLst>
            <c:ext xmlns:c16="http://schemas.microsoft.com/office/drawing/2014/chart" uri="{C3380CC4-5D6E-409C-BE32-E72D297353CC}">
              <c16:uniqueId val="{00000001-EC2C-4A79-83D1-2FEB5D806786}"/>
            </c:ext>
          </c:extLst>
        </c:ser>
        <c:ser>
          <c:idx val="2"/>
          <c:order val="2"/>
          <c:spPr>
            <a:ln w="19050">
              <a:noFill/>
            </a:ln>
          </c:spPr>
          <c:smooth val="0"/>
          <c:extLst>
            <c:ext xmlns:c16="http://schemas.microsoft.com/office/drawing/2014/chart" uri="{C3380CC4-5D6E-409C-BE32-E72D297353CC}">
              <c16:uniqueId val="{00000002-EC2C-4A79-83D1-2FEB5D806786}"/>
            </c:ext>
          </c:extLst>
        </c:ser>
        <c:dLbls>
          <c:showLegendKey val="0"/>
          <c:showVal val="0"/>
          <c:showCatName val="0"/>
          <c:showSerName val="0"/>
          <c:showPercent val="0"/>
          <c:showBubbleSize val="0"/>
        </c:dLbls>
        <c:axId val="613609616"/>
        <c:axId val="613610008"/>
      </c:scatterChart>
      <c:valAx>
        <c:axId val="613609616"/>
        <c:scaling>
          <c:orientation val="minMax"/>
          <c:max val="286.78299304500877"/>
          <c:min val="-261.09195315759666"/>
        </c:scaling>
        <c:delete val="0"/>
        <c:axPos val="b"/>
        <c:title>
          <c:tx>
            <c:rich>
              <a:bodyPr/>
              <a:lstStyle/>
              <a:p>
                <a:pPr>
                  <a:defRPr/>
                </a:pPr>
                <a:r>
                  <a:rPr lang="en-US"/>
                  <a:t>Regular Residuals</a:t>
                </a:r>
              </a:p>
            </c:rich>
          </c:tx>
          <c:overlay val="0"/>
        </c:title>
        <c:numFmt formatCode="0" sourceLinked="1"/>
        <c:majorTickMark val="out"/>
        <c:minorTickMark val="none"/>
        <c:tickLblPos val="nextTo"/>
        <c:txPr>
          <a:bodyPr rot="-2700000" vert="horz"/>
          <a:lstStyle/>
          <a:p>
            <a:pPr>
              <a:defRPr/>
            </a:pPr>
            <a:endParaRPr lang="en-US"/>
          </a:p>
        </c:txPr>
        <c:crossAx val="613610008"/>
        <c:crossesAt val="0"/>
        <c:crossBetween val="midCat"/>
        <c:majorUnit val="54.787494620260546"/>
        <c:minorUnit val="54.787494620260546"/>
      </c:valAx>
      <c:valAx>
        <c:axId val="613610008"/>
        <c:scaling>
          <c:orientation val="minMax"/>
        </c:scaling>
        <c:delete val="0"/>
        <c:axPos val="l"/>
        <c:title>
          <c:tx>
            <c:rich>
              <a:bodyPr/>
              <a:lstStyle/>
              <a:p>
                <a:pPr>
                  <a:defRPr sz="1000" b="1" i="0">
                    <a:latin typeface="Arial"/>
                    <a:ea typeface="Arial"/>
                    <a:cs typeface="Arial"/>
                  </a:defRPr>
                </a:pPr>
                <a:r>
                  <a:rPr lang="en-US"/>
                  <a:t>Frequency</a:t>
                </a:r>
              </a:p>
            </c:rich>
          </c:tx>
          <c:overlay val="0"/>
        </c:title>
        <c:numFmt formatCode="General" sourceLinked="1"/>
        <c:majorTickMark val="out"/>
        <c:minorTickMark val="none"/>
        <c:tickLblPos val="nextTo"/>
        <c:crossAx val="613609616"/>
        <c:crossesAt val="-261.09195315759666"/>
        <c:crossBetween val="midCat"/>
      </c:valAx>
      <c:valAx>
        <c:axId val="613610400"/>
        <c:scaling>
          <c:orientation val="minMax"/>
          <c:min val="0"/>
        </c:scaling>
        <c:delete val="0"/>
        <c:axPos val="r"/>
        <c:numFmt formatCode="General" sourceLinked="1"/>
        <c:majorTickMark val="none"/>
        <c:minorTickMark val="none"/>
        <c:tickLblPos val="none"/>
        <c:spPr>
          <a:ln w="25400">
            <a:noFill/>
          </a:ln>
        </c:spPr>
        <c:crossAx val="613610792"/>
        <c:crosses val="max"/>
        <c:crossBetween val="between"/>
      </c:valAx>
      <c:catAx>
        <c:axId val="613610792"/>
        <c:scaling>
          <c:orientation val="minMax"/>
        </c:scaling>
        <c:delete val="0"/>
        <c:axPos val="b"/>
        <c:majorTickMark val="none"/>
        <c:minorTickMark val="none"/>
        <c:tickLblPos val="none"/>
        <c:spPr>
          <a:ln w="25400">
            <a:noFill/>
          </a:ln>
        </c:spPr>
        <c:crossAx val="613610400"/>
        <c:crossesAt val="0"/>
        <c:auto val="1"/>
        <c:lblAlgn val="ctr"/>
        <c:lblOffset val="100"/>
        <c:noMultiLvlLbl val="0"/>
      </c:catAx>
      <c:spPr>
        <a:noFill/>
        <a:ln w="25400">
          <a:noFill/>
        </a:ln>
      </c:spPr>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Normal Probability Plot of Regular Residuals for: CASES 18PK</a:t>
            </a:r>
          </a:p>
        </c:rich>
      </c:tx>
      <c:overlay val="0"/>
    </c:title>
    <c:autoTitleDeleted val="0"/>
    <c:plotArea>
      <c:layout/>
      <c:scatterChart>
        <c:scatterStyle val="lineMarker"/>
        <c:varyColors val="0"/>
        <c:ser>
          <c:idx val="0"/>
          <c:order val="0"/>
          <c:spPr>
            <a:ln w="19050">
              <a:noFill/>
            </a:ln>
          </c:spPr>
          <c:xVal>
            <c:numRef>
              <c:f>'Mult Reg Residuals (2)'!$BL$1:$BL$52</c:f>
              <c:numCache>
                <c:formatCode>0.00</c:formatCode>
                <c:ptCount val="52"/>
                <c:pt idx="0">
                  <c:v>-261.09195315759666</c:v>
                </c:pt>
                <c:pt idx="1">
                  <c:v>-174.03925017791676</c:v>
                </c:pt>
                <c:pt idx="2">
                  <c:v>-168.38886466084978</c:v>
                </c:pt>
                <c:pt idx="3">
                  <c:v>-140.74064871905375</c:v>
                </c:pt>
                <c:pt idx="4">
                  <c:v>-125.84233485247944</c:v>
                </c:pt>
                <c:pt idx="5">
                  <c:v>-124.03478255243397</c:v>
                </c:pt>
                <c:pt idx="6">
                  <c:v>-119.29702320216518</c:v>
                </c:pt>
                <c:pt idx="7">
                  <c:v>-98.326045859759574</c:v>
                </c:pt>
                <c:pt idx="8">
                  <c:v>-96.402849308393229</c:v>
                </c:pt>
                <c:pt idx="9">
                  <c:v>-88.388573920615272</c:v>
                </c:pt>
                <c:pt idx="10">
                  <c:v>-76.154839039651506</c:v>
                </c:pt>
                <c:pt idx="11">
                  <c:v>-75.354418707253672</c:v>
                </c:pt>
                <c:pt idx="12">
                  <c:v>-70.402849308393229</c:v>
                </c:pt>
                <c:pt idx="13">
                  <c:v>-67.549858741567846</c:v>
                </c:pt>
                <c:pt idx="14">
                  <c:v>-63.165209356876971</c:v>
                </c:pt>
                <c:pt idx="15">
                  <c:v>-60.343046998882073</c:v>
                </c:pt>
                <c:pt idx="16">
                  <c:v>-45.495388794861469</c:v>
                </c:pt>
                <c:pt idx="17">
                  <c:v>-39.871931318110228</c:v>
                </c:pt>
                <c:pt idx="18">
                  <c:v>-36.886510139574739</c:v>
                </c:pt>
                <c:pt idx="19">
                  <c:v>-34.325222900193921</c:v>
                </c:pt>
                <c:pt idx="20">
                  <c:v>-30.544014835125381</c:v>
                </c:pt>
                <c:pt idx="21">
                  <c:v>-29.004855787675524</c:v>
                </c:pt>
                <c:pt idx="22">
                  <c:v>-25.877032354575135</c:v>
                </c:pt>
                <c:pt idx="23">
                  <c:v>-23.980688078126946</c:v>
                </c:pt>
                <c:pt idx="24">
                  <c:v>-21.52634240037537</c:v>
                </c:pt>
                <c:pt idx="25">
                  <c:v>-20.245075502700729</c:v>
                </c:pt>
                <c:pt idx="26">
                  <c:v>-19.757949196185564</c:v>
                </c:pt>
                <c:pt idx="27">
                  <c:v>-19.506906097478236</c:v>
                </c:pt>
                <c:pt idx="28">
                  <c:v>-17.624453828071069</c:v>
                </c:pt>
                <c:pt idx="29">
                  <c:v>-3.2759442071375133</c:v>
                </c:pt>
                <c:pt idx="30">
                  <c:v>8.2232934222065523</c:v>
                </c:pt>
                <c:pt idx="31">
                  <c:v>12.857987456697742</c:v>
                </c:pt>
                <c:pt idx="32">
                  <c:v>16.929548205362266</c:v>
                </c:pt>
                <c:pt idx="33">
                  <c:v>18.39828918170997</c:v>
                </c:pt>
                <c:pt idx="34">
                  <c:v>20.148666708759606</c:v>
                </c:pt>
                <c:pt idx="35">
                  <c:v>24.653534008091015</c:v>
                </c:pt>
                <c:pt idx="36">
                  <c:v>34.434869194440807</c:v>
                </c:pt>
                <c:pt idx="37">
                  <c:v>42.599085910882422</c:v>
                </c:pt>
                <c:pt idx="38">
                  <c:v>44.988546569221398</c:v>
                </c:pt>
                <c:pt idx="39">
                  <c:v>52.598002921736907</c:v>
                </c:pt>
                <c:pt idx="40">
                  <c:v>62.096541753464862</c:v>
                </c:pt>
                <c:pt idx="41">
                  <c:v>85.834008241982247</c:v>
                </c:pt>
                <c:pt idx="42">
                  <c:v>89.642969220019495</c:v>
                </c:pt>
                <c:pt idx="43">
                  <c:v>90.340232688305264</c:v>
                </c:pt>
                <c:pt idx="44">
                  <c:v>98.720149732762479</c:v>
                </c:pt>
                <c:pt idx="45">
                  <c:v>107.76423355580903</c:v>
                </c:pt>
                <c:pt idx="46">
                  <c:v>144.46629561453062</c:v>
                </c:pt>
                <c:pt idx="47">
                  <c:v>174.78878267605523</c:v>
                </c:pt>
                <c:pt idx="48">
                  <c:v>242.64750098214097</c:v>
                </c:pt>
                <c:pt idx="49">
                  <c:v>244.07888120639586</c:v>
                </c:pt>
                <c:pt idx="50">
                  <c:v>274.99777932640529</c:v>
                </c:pt>
                <c:pt idx="51">
                  <c:v>286.23566542642482</c:v>
                </c:pt>
              </c:numCache>
            </c:numRef>
          </c:xVal>
          <c:yVal>
            <c:numRef>
              <c:f>'Mult Reg Residuals (2)'!$BO$1:$BO$52</c:f>
              <c:numCache>
                <c:formatCode>General</c:formatCode>
                <c:ptCount val="52"/>
                <c:pt idx="0">
                  <c:v>-2.3410271376304475</c:v>
                </c:pt>
                <c:pt idx="1">
                  <c:v>-1.8980286526220012</c:v>
                </c:pt>
                <c:pt idx="2">
                  <c:v>-1.6637927858850741</c:v>
                </c:pt>
                <c:pt idx="3">
                  <c:v>-1.4961468762163621</c:v>
                </c:pt>
                <c:pt idx="4">
                  <c:v>-1.3623833894180193</c:v>
                </c:pt>
                <c:pt idx="5">
                  <c:v>-1.2493462419630998</c:v>
                </c:pt>
                <c:pt idx="6">
                  <c:v>-1.1503493803760083</c:v>
                </c:pt>
                <c:pt idx="7">
                  <c:v>-1.0615026297045762</c:v>
                </c:pt>
                <c:pt idx="8">
                  <c:v>-0.9803303522249297</c:v>
                </c:pt>
                <c:pt idx="9">
                  <c:v>-0.90515247502850393</c:v>
                </c:pt>
                <c:pt idx="10">
                  <c:v>-0.8347718934067756</c:v>
                </c:pt>
                <c:pt idx="11">
                  <c:v>-0.7683021589798118</c:v>
                </c:pt>
                <c:pt idx="12">
                  <c:v>-0.70506589290002375</c:v>
                </c:pt>
                <c:pt idx="13">
                  <c:v>-0.64453160610661309</c:v>
                </c:pt>
                <c:pt idx="14">
                  <c:v>-0.58627264940264501</c:v>
                </c:pt>
                <c:pt idx="15">
                  <c:v>-0.52993954630032036</c:v>
                </c:pt>
                <c:pt idx="16">
                  <c:v>-0.47524075051324494</c:v>
                </c:pt>
                <c:pt idx="17">
                  <c:v>-0.42192888874856549</c:v>
                </c:pt>
                <c:pt idx="18">
                  <c:v>-0.36979067802381937</c:v>
                </c:pt>
                <c:pt idx="19">
                  <c:v>-0.3186393639643752</c:v>
                </c:pt>
                <c:pt idx="20">
                  <c:v>-0.26830892291621306</c:v>
                </c:pt>
                <c:pt idx="21">
                  <c:v>-0.21864951704140356</c:v>
                </c:pt>
                <c:pt idx="22">
                  <c:v>-0.16952384856926506</c:v>
                </c:pt>
                <c:pt idx="23">
                  <c:v>-0.12080416150268274</c:v>
                </c:pt>
                <c:pt idx="24">
                  <c:v>-7.2369706456502078E-2</c:v>
                </c:pt>
                <c:pt idx="25">
                  <c:v>-2.4104528980603043E-2</c:v>
                </c:pt>
                <c:pt idx="26">
                  <c:v>2.4104528980602901E-2</c:v>
                </c:pt>
                <c:pt idx="27">
                  <c:v>7.2369706456502078E-2</c:v>
                </c:pt>
                <c:pt idx="28">
                  <c:v>0.12080416150268287</c:v>
                </c:pt>
                <c:pt idx="29">
                  <c:v>0.16952384856926506</c:v>
                </c:pt>
                <c:pt idx="30">
                  <c:v>0.21864951704140356</c:v>
                </c:pt>
                <c:pt idx="31">
                  <c:v>0.26830892291621289</c:v>
                </c:pt>
                <c:pt idx="32">
                  <c:v>0.3186393639643752</c:v>
                </c:pt>
                <c:pt idx="33">
                  <c:v>0.3697906780238196</c:v>
                </c:pt>
                <c:pt idx="34">
                  <c:v>0.42192888874856549</c:v>
                </c:pt>
                <c:pt idx="35">
                  <c:v>0.47524075051324494</c:v>
                </c:pt>
                <c:pt idx="36">
                  <c:v>0.52993954630032014</c:v>
                </c:pt>
                <c:pt idx="37">
                  <c:v>0.58627264940264501</c:v>
                </c:pt>
                <c:pt idx="38">
                  <c:v>0.64453160610661364</c:v>
                </c:pt>
                <c:pt idx="39">
                  <c:v>0.70506589290002375</c:v>
                </c:pt>
                <c:pt idx="40">
                  <c:v>0.7683021589798118</c:v>
                </c:pt>
                <c:pt idx="41">
                  <c:v>0.83477189340677582</c:v>
                </c:pt>
                <c:pt idx="42">
                  <c:v>0.90515247502850393</c:v>
                </c:pt>
                <c:pt idx="43">
                  <c:v>0.9803303522249297</c:v>
                </c:pt>
                <c:pt idx="44">
                  <c:v>1.0615026297045758</c:v>
                </c:pt>
                <c:pt idx="45">
                  <c:v>1.1503493803760083</c:v>
                </c:pt>
                <c:pt idx="46">
                  <c:v>1.2493462419631005</c:v>
                </c:pt>
                <c:pt idx="47">
                  <c:v>1.3623833894180193</c:v>
                </c:pt>
                <c:pt idx="48">
                  <c:v>1.4961468762163628</c:v>
                </c:pt>
                <c:pt idx="49">
                  <c:v>1.6637927858850732</c:v>
                </c:pt>
                <c:pt idx="50">
                  <c:v>1.8980286526220012</c:v>
                </c:pt>
                <c:pt idx="51">
                  <c:v>2.3410271376304492</c:v>
                </c:pt>
              </c:numCache>
            </c:numRef>
          </c:yVal>
          <c:smooth val="0"/>
          <c:extLst>
            <c:ext xmlns:c16="http://schemas.microsoft.com/office/drawing/2014/chart" uri="{C3380CC4-5D6E-409C-BE32-E72D297353CC}">
              <c16:uniqueId val="{00000000-E5FB-4EE2-8B93-966299582450}"/>
            </c:ext>
          </c:extLst>
        </c:ser>
        <c:ser>
          <c:idx val="1"/>
          <c:order val="1"/>
          <c:spPr>
            <a:ln w="12700">
              <a:solidFill>
                <a:srgbClr val="000000"/>
              </a:solidFill>
              <a:prstDash val="solid"/>
            </a:ln>
          </c:spPr>
          <c:marker>
            <c:symbol val="none"/>
          </c:marker>
          <c:xVal>
            <c:numRef>
              <c:f>'Mult Reg Residuals (2)'!$BP$1:$BP$52</c:f>
              <c:numCache>
                <c:formatCode>General</c:formatCode>
                <c:ptCount val="52"/>
                <c:pt idx="0">
                  <c:v>-263.17404287644632</c:v>
                </c:pt>
                <c:pt idx="1">
                  <c:v>-213.37295325481375</c:v>
                </c:pt>
                <c:pt idx="2">
                  <c:v>-187.04058015032317</c:v>
                </c:pt>
                <c:pt idx="3">
                  <c:v>-168.19412975681345</c:v>
                </c:pt>
                <c:pt idx="4">
                  <c:v>-153.15668015014194</c:v>
                </c:pt>
                <c:pt idx="5">
                  <c:v>-140.44924818032649</c:v>
                </c:pt>
                <c:pt idx="6">
                  <c:v>-129.32019979077026</c:v>
                </c:pt>
                <c:pt idx="7">
                  <c:v>-119.33220853907453</c:v>
                </c:pt>
                <c:pt idx="8">
                  <c:v>-110.20696770336642</c:v>
                </c:pt>
                <c:pt idx="9">
                  <c:v>-101.75560652150617</c:v>
                </c:pt>
                <c:pt idx="10">
                  <c:v>-93.843548644153628</c:v>
                </c:pt>
                <c:pt idx="11">
                  <c:v>-86.371141145378033</c:v>
                </c:pt>
                <c:pt idx="12">
                  <c:v>-79.262234318491522</c:v>
                </c:pt>
                <c:pt idx="13">
                  <c:v>-72.457079123157669</c:v>
                </c:pt>
                <c:pt idx="14">
                  <c:v>-65.90771242719299</c:v>
                </c:pt>
                <c:pt idx="15">
                  <c:v>-59.574846714999765</c:v>
                </c:pt>
                <c:pt idx="16">
                  <c:v>-53.42570687959924</c:v>
                </c:pt>
                <c:pt idx="17">
                  <c:v>-47.432483662169346</c:v>
                </c:pt>
                <c:pt idx="18">
                  <c:v>-41.571200175014447</c:v>
                </c:pt>
                <c:pt idx="19">
                  <c:v>-35.820861828620139</c:v>
                </c:pt>
                <c:pt idx="20">
                  <c:v>-30.16280454364313</c:v>
                </c:pt>
                <c:pt idx="21">
                  <c:v>-24.580183820953163</c:v>
                </c:pt>
                <c:pt idx="22">
                  <c:v>-19.057564893132376</c:v>
                </c:pt>
                <c:pt idx="23">
                  <c:v>-13.580585661714689</c:v>
                </c:pt>
                <c:pt idx="24">
                  <c:v>-8.1356716988965392</c:v>
                </c:pt>
                <c:pt idx="25">
                  <c:v>-2.7097876148111966</c:v>
                </c:pt>
                <c:pt idx="26">
                  <c:v>2.7097876147851765</c:v>
                </c:pt>
                <c:pt idx="27">
                  <c:v>8.1356716988705369</c:v>
                </c:pt>
                <c:pt idx="28">
                  <c:v>13.580585661688703</c:v>
                </c:pt>
                <c:pt idx="29">
                  <c:v>19.05756489310637</c:v>
                </c:pt>
                <c:pt idx="30">
                  <c:v>24.580183820927157</c:v>
                </c:pt>
                <c:pt idx="31">
                  <c:v>30.162804543617106</c:v>
                </c:pt>
                <c:pt idx="32">
                  <c:v>35.820861828594133</c:v>
                </c:pt>
                <c:pt idx="33">
                  <c:v>41.571200174988462</c:v>
                </c:pt>
                <c:pt idx="34">
                  <c:v>47.432483662143341</c:v>
                </c:pt>
                <c:pt idx="35">
                  <c:v>53.425706879573234</c:v>
                </c:pt>
                <c:pt idx="36">
                  <c:v>59.574846714973731</c:v>
                </c:pt>
                <c:pt idx="37">
                  <c:v>65.907712427166985</c:v>
                </c:pt>
                <c:pt idx="38">
                  <c:v>72.457079123131734</c:v>
                </c:pt>
                <c:pt idx="39">
                  <c:v>79.262234318465516</c:v>
                </c:pt>
                <c:pt idx="40">
                  <c:v>86.371141145352027</c:v>
                </c:pt>
                <c:pt idx="41">
                  <c:v>93.843548644127637</c:v>
                </c:pt>
                <c:pt idx="42">
                  <c:v>101.75560652148016</c:v>
                </c:pt>
                <c:pt idx="43">
                  <c:v>110.20696770334041</c:v>
                </c:pt>
                <c:pt idx="44">
                  <c:v>119.33220853904848</c:v>
                </c:pt>
                <c:pt idx="45">
                  <c:v>129.32019979074428</c:v>
                </c:pt>
                <c:pt idx="46">
                  <c:v>140.4492481803006</c:v>
                </c:pt>
                <c:pt idx="47">
                  <c:v>153.15668015011596</c:v>
                </c:pt>
                <c:pt idx="48">
                  <c:v>168.19412975678753</c:v>
                </c:pt>
                <c:pt idx="49">
                  <c:v>187.04058015029707</c:v>
                </c:pt>
                <c:pt idx="50">
                  <c:v>213.37295325478777</c:v>
                </c:pt>
                <c:pt idx="51">
                  <c:v>263.17404287642051</c:v>
                </c:pt>
              </c:numCache>
            </c:numRef>
          </c:xVal>
          <c:yVal>
            <c:numRef>
              <c:f>'Mult Reg Residuals (2)'!$BO$1:$BO$52</c:f>
              <c:numCache>
                <c:formatCode>General</c:formatCode>
                <c:ptCount val="52"/>
                <c:pt idx="0">
                  <c:v>-2.3410271376304475</c:v>
                </c:pt>
                <c:pt idx="1">
                  <c:v>-1.8980286526220012</c:v>
                </c:pt>
                <c:pt idx="2">
                  <c:v>-1.6637927858850741</c:v>
                </c:pt>
                <c:pt idx="3">
                  <c:v>-1.4961468762163621</c:v>
                </c:pt>
                <c:pt idx="4">
                  <c:v>-1.3623833894180193</c:v>
                </c:pt>
                <c:pt idx="5">
                  <c:v>-1.2493462419630998</c:v>
                </c:pt>
                <c:pt idx="6">
                  <c:v>-1.1503493803760083</c:v>
                </c:pt>
                <c:pt idx="7">
                  <c:v>-1.0615026297045762</c:v>
                </c:pt>
                <c:pt idx="8">
                  <c:v>-0.9803303522249297</c:v>
                </c:pt>
                <c:pt idx="9">
                  <c:v>-0.90515247502850393</c:v>
                </c:pt>
                <c:pt idx="10">
                  <c:v>-0.8347718934067756</c:v>
                </c:pt>
                <c:pt idx="11">
                  <c:v>-0.7683021589798118</c:v>
                </c:pt>
                <c:pt idx="12">
                  <c:v>-0.70506589290002375</c:v>
                </c:pt>
                <c:pt idx="13">
                  <c:v>-0.64453160610661309</c:v>
                </c:pt>
                <c:pt idx="14">
                  <c:v>-0.58627264940264501</c:v>
                </c:pt>
                <c:pt idx="15">
                  <c:v>-0.52993954630032036</c:v>
                </c:pt>
                <c:pt idx="16">
                  <c:v>-0.47524075051324494</c:v>
                </c:pt>
                <c:pt idx="17">
                  <c:v>-0.42192888874856549</c:v>
                </c:pt>
                <c:pt idx="18">
                  <c:v>-0.36979067802381937</c:v>
                </c:pt>
                <c:pt idx="19">
                  <c:v>-0.3186393639643752</c:v>
                </c:pt>
                <c:pt idx="20">
                  <c:v>-0.26830892291621306</c:v>
                </c:pt>
                <c:pt idx="21">
                  <c:v>-0.21864951704140356</c:v>
                </c:pt>
                <c:pt idx="22">
                  <c:v>-0.16952384856926506</c:v>
                </c:pt>
                <c:pt idx="23">
                  <c:v>-0.12080416150268274</c:v>
                </c:pt>
                <c:pt idx="24">
                  <c:v>-7.2369706456502078E-2</c:v>
                </c:pt>
                <c:pt idx="25">
                  <c:v>-2.4104528980603043E-2</c:v>
                </c:pt>
                <c:pt idx="26">
                  <c:v>2.4104528980602901E-2</c:v>
                </c:pt>
                <c:pt idx="27">
                  <c:v>7.2369706456502078E-2</c:v>
                </c:pt>
                <c:pt idx="28">
                  <c:v>0.12080416150268287</c:v>
                </c:pt>
                <c:pt idx="29">
                  <c:v>0.16952384856926506</c:v>
                </c:pt>
                <c:pt idx="30">
                  <c:v>0.21864951704140356</c:v>
                </c:pt>
                <c:pt idx="31">
                  <c:v>0.26830892291621289</c:v>
                </c:pt>
                <c:pt idx="32">
                  <c:v>0.3186393639643752</c:v>
                </c:pt>
                <c:pt idx="33">
                  <c:v>0.3697906780238196</c:v>
                </c:pt>
                <c:pt idx="34">
                  <c:v>0.42192888874856549</c:v>
                </c:pt>
                <c:pt idx="35">
                  <c:v>0.47524075051324494</c:v>
                </c:pt>
                <c:pt idx="36">
                  <c:v>0.52993954630032014</c:v>
                </c:pt>
                <c:pt idx="37">
                  <c:v>0.58627264940264501</c:v>
                </c:pt>
                <c:pt idx="38">
                  <c:v>0.64453160610661364</c:v>
                </c:pt>
                <c:pt idx="39">
                  <c:v>0.70506589290002375</c:v>
                </c:pt>
                <c:pt idx="40">
                  <c:v>0.7683021589798118</c:v>
                </c:pt>
                <c:pt idx="41">
                  <c:v>0.83477189340677582</c:v>
                </c:pt>
                <c:pt idx="42">
                  <c:v>0.90515247502850393</c:v>
                </c:pt>
                <c:pt idx="43">
                  <c:v>0.9803303522249297</c:v>
                </c:pt>
                <c:pt idx="44">
                  <c:v>1.0615026297045758</c:v>
                </c:pt>
                <c:pt idx="45">
                  <c:v>1.1503493803760083</c:v>
                </c:pt>
                <c:pt idx="46">
                  <c:v>1.2493462419631005</c:v>
                </c:pt>
                <c:pt idx="47">
                  <c:v>1.3623833894180193</c:v>
                </c:pt>
                <c:pt idx="48">
                  <c:v>1.4961468762163628</c:v>
                </c:pt>
                <c:pt idx="49">
                  <c:v>1.6637927858850732</c:v>
                </c:pt>
                <c:pt idx="50">
                  <c:v>1.8980286526220012</c:v>
                </c:pt>
                <c:pt idx="51">
                  <c:v>2.3410271376304492</c:v>
                </c:pt>
              </c:numCache>
            </c:numRef>
          </c:yVal>
          <c:smooth val="0"/>
          <c:extLst>
            <c:ext xmlns:c16="http://schemas.microsoft.com/office/drawing/2014/chart" uri="{C3380CC4-5D6E-409C-BE32-E72D297353CC}">
              <c16:uniqueId val="{00000001-E5FB-4EE2-8B93-966299582450}"/>
            </c:ext>
          </c:extLst>
        </c:ser>
        <c:ser>
          <c:idx val="2"/>
          <c:order val="2"/>
          <c:spPr>
            <a:ln w="12700">
              <a:solidFill>
                <a:srgbClr val="FF6600"/>
              </a:solidFill>
              <a:prstDash val="solid"/>
            </a:ln>
          </c:spPr>
          <c:marker>
            <c:symbol val="none"/>
          </c:marker>
          <c:xVal>
            <c:numRef>
              <c:f>'Mult Reg Residuals (2)'!$BT$1:$BT$52</c:f>
              <c:numCache>
                <c:formatCode>General</c:formatCode>
                <c:ptCount val="52"/>
                <c:pt idx="0">
                  <c:v>-144.58643604031374</c:v>
                </c:pt>
                <c:pt idx="1">
                  <c:v>-133.83723175459366</c:v>
                </c:pt>
                <c:pt idx="2">
                  <c:v>-120.05579137478296</c:v>
                </c:pt>
                <c:pt idx="3">
                  <c:v>-107.99717513645308</c:v>
                </c:pt>
                <c:pt idx="4">
                  <c:v>-97.36200450450653</c:v>
                </c:pt>
                <c:pt idx="5">
                  <c:v>-87.794108104934679</c:v>
                </c:pt>
                <c:pt idx="6">
                  <c:v>-79.038572769962485</c:v>
                </c:pt>
                <c:pt idx="7">
                  <c:v>-70.916676903786964</c:v>
                </c:pt>
                <c:pt idx="8">
                  <c:v>-63.299917278128447</c:v>
                </c:pt>
                <c:pt idx="9">
                  <c:v>-56.093029389246801</c:v>
                </c:pt>
                <c:pt idx="10">
                  <c:v>-49.22333211549509</c:v>
                </c:pt>
                <c:pt idx="11">
                  <c:v>-42.63393010489083</c:v>
                </c:pt>
                <c:pt idx="12">
                  <c:v>-36.279252861532136</c:v>
                </c:pt>
                <c:pt idx="13">
                  <c:v>-30.122039564547521</c:v>
                </c:pt>
                <c:pt idx="14">
                  <c:v>-24.131243218600495</c:v>
                </c:pt>
                <c:pt idx="15">
                  <c:v>-18.280535556568765</c:v>
                </c:pt>
                <c:pt idx="16">
                  <c:v>-12.5472144742794</c:v>
                </c:pt>
                <c:pt idx="17">
                  <c:v>-6.9113872089019281</c:v>
                </c:pt>
                <c:pt idx="18">
                  <c:v>-1.3553459838036019</c:v>
                </c:pt>
                <c:pt idx="19">
                  <c:v>4.1369199859867365</c:v>
                </c:pt>
                <c:pt idx="20">
                  <c:v>9.580114881101121</c:v>
                </c:pt>
                <c:pt idx="21">
                  <c:v>14.987956517249199</c:v>
                </c:pt>
                <c:pt idx="22">
                  <c:v>20.373446440725811</c:v>
                </c:pt>
                <c:pt idx="23">
                  <c:v>25.749104930193813</c:v>
                </c:pt>
                <c:pt idx="24">
                  <c:v>31.127182684506991</c:v>
                </c:pt>
                <c:pt idx="25">
                  <c:v>36.519858886178618</c:v>
                </c:pt>
                <c:pt idx="26">
                  <c:v>41.939434115774993</c:v>
                </c:pt>
                <c:pt idx="27">
                  <c:v>47.398526082274067</c:v>
                </c:pt>
                <c:pt idx="28">
                  <c:v>52.910276253597203</c:v>
                </c:pt>
                <c:pt idx="29">
                  <c:v>58.488576226964554</c:v>
                </c:pt>
                <c:pt idx="30">
                  <c:v>64.148324159129515</c:v>
                </c:pt>
                <c:pt idx="31">
                  <c:v>69.905723968361357</c:v>
                </c:pt>
                <c:pt idx="32">
                  <c:v>75.778643643201008</c:v>
                </c:pt>
                <c:pt idx="33">
                  <c:v>81.7870543661993</c:v>
                </c:pt>
                <c:pt idx="34">
                  <c:v>87.953580115410759</c:v>
                </c:pt>
                <c:pt idx="35">
                  <c:v>94.304199284893073</c:v>
                </c:pt>
                <c:pt idx="36">
                  <c:v>100.86915787340473</c:v>
                </c:pt>
                <c:pt idx="37">
                  <c:v>107.68418163575947</c:v>
                </c:pt>
                <c:pt idx="38">
                  <c:v>114.7921186817419</c:v>
                </c:pt>
                <c:pt idx="39">
                  <c:v>122.24521577542491</c:v>
                </c:pt>
                <c:pt idx="40">
                  <c:v>130.10835218583924</c:v>
                </c:pt>
                <c:pt idx="41">
                  <c:v>138.46376517278617</c:v>
                </c:pt>
                <c:pt idx="42">
                  <c:v>147.41818365373953</c:v>
                </c:pt>
                <c:pt idx="43">
                  <c:v>157.11401812857838</c:v>
                </c:pt>
                <c:pt idx="44">
                  <c:v>167.74774017433603</c:v>
                </c:pt>
                <c:pt idx="45">
                  <c:v>179.60182681155206</c:v>
                </c:pt>
                <c:pt idx="46">
                  <c:v>193.10438825569244</c:v>
                </c:pt>
                <c:pt idx="47">
                  <c:v>208.9513557957514</c:v>
                </c:pt>
                <c:pt idx="48">
                  <c:v>228.39108437714796</c:v>
                </c:pt>
                <c:pt idx="49">
                  <c:v>254.02536892583723</c:v>
                </c:pt>
                <c:pt idx="50">
                  <c:v>292.90867475500789</c:v>
                </c:pt>
                <c:pt idx="51">
                  <c:v>381.76164971255344</c:v>
                </c:pt>
              </c:numCache>
            </c:numRef>
          </c:xVal>
          <c:yVal>
            <c:numRef>
              <c:f>'Mult Reg Residuals (2)'!$BO$1:$BO$52</c:f>
              <c:numCache>
                <c:formatCode>General</c:formatCode>
                <c:ptCount val="52"/>
                <c:pt idx="0">
                  <c:v>-2.3410271376304475</c:v>
                </c:pt>
                <c:pt idx="1">
                  <c:v>-1.8980286526220012</c:v>
                </c:pt>
                <c:pt idx="2">
                  <c:v>-1.6637927858850741</c:v>
                </c:pt>
                <c:pt idx="3">
                  <c:v>-1.4961468762163621</c:v>
                </c:pt>
                <c:pt idx="4">
                  <c:v>-1.3623833894180193</c:v>
                </c:pt>
                <c:pt idx="5">
                  <c:v>-1.2493462419630998</c:v>
                </c:pt>
                <c:pt idx="6">
                  <c:v>-1.1503493803760083</c:v>
                </c:pt>
                <c:pt idx="7">
                  <c:v>-1.0615026297045762</c:v>
                </c:pt>
                <c:pt idx="8">
                  <c:v>-0.9803303522249297</c:v>
                </c:pt>
                <c:pt idx="9">
                  <c:v>-0.90515247502850393</c:v>
                </c:pt>
                <c:pt idx="10">
                  <c:v>-0.8347718934067756</c:v>
                </c:pt>
                <c:pt idx="11">
                  <c:v>-0.7683021589798118</c:v>
                </c:pt>
                <c:pt idx="12">
                  <c:v>-0.70506589290002375</c:v>
                </c:pt>
                <c:pt idx="13">
                  <c:v>-0.64453160610661309</c:v>
                </c:pt>
                <c:pt idx="14">
                  <c:v>-0.58627264940264501</c:v>
                </c:pt>
                <c:pt idx="15">
                  <c:v>-0.52993954630032036</c:v>
                </c:pt>
                <c:pt idx="16">
                  <c:v>-0.47524075051324494</c:v>
                </c:pt>
                <c:pt idx="17">
                  <c:v>-0.42192888874856549</c:v>
                </c:pt>
                <c:pt idx="18">
                  <c:v>-0.36979067802381937</c:v>
                </c:pt>
                <c:pt idx="19">
                  <c:v>-0.3186393639643752</c:v>
                </c:pt>
                <c:pt idx="20">
                  <c:v>-0.26830892291621306</c:v>
                </c:pt>
                <c:pt idx="21">
                  <c:v>-0.21864951704140356</c:v>
                </c:pt>
                <c:pt idx="22">
                  <c:v>-0.16952384856926506</c:v>
                </c:pt>
                <c:pt idx="23">
                  <c:v>-0.12080416150268274</c:v>
                </c:pt>
                <c:pt idx="24">
                  <c:v>-7.2369706456502078E-2</c:v>
                </c:pt>
                <c:pt idx="25">
                  <c:v>-2.4104528980603043E-2</c:v>
                </c:pt>
                <c:pt idx="26">
                  <c:v>2.4104528980602901E-2</c:v>
                </c:pt>
                <c:pt idx="27">
                  <c:v>7.2369706456502078E-2</c:v>
                </c:pt>
                <c:pt idx="28">
                  <c:v>0.12080416150268287</c:v>
                </c:pt>
                <c:pt idx="29">
                  <c:v>0.16952384856926506</c:v>
                </c:pt>
                <c:pt idx="30">
                  <c:v>0.21864951704140356</c:v>
                </c:pt>
                <c:pt idx="31">
                  <c:v>0.26830892291621289</c:v>
                </c:pt>
                <c:pt idx="32">
                  <c:v>0.3186393639643752</c:v>
                </c:pt>
                <c:pt idx="33">
                  <c:v>0.3697906780238196</c:v>
                </c:pt>
                <c:pt idx="34">
                  <c:v>0.42192888874856549</c:v>
                </c:pt>
                <c:pt idx="35">
                  <c:v>0.47524075051324494</c:v>
                </c:pt>
                <c:pt idx="36">
                  <c:v>0.52993954630032014</c:v>
                </c:pt>
                <c:pt idx="37">
                  <c:v>0.58627264940264501</c:v>
                </c:pt>
                <c:pt idx="38">
                  <c:v>0.64453160610661364</c:v>
                </c:pt>
                <c:pt idx="39">
                  <c:v>0.70506589290002375</c:v>
                </c:pt>
                <c:pt idx="40">
                  <c:v>0.7683021589798118</c:v>
                </c:pt>
                <c:pt idx="41">
                  <c:v>0.83477189340677582</c:v>
                </c:pt>
                <c:pt idx="42">
                  <c:v>0.90515247502850393</c:v>
                </c:pt>
                <c:pt idx="43">
                  <c:v>0.9803303522249297</c:v>
                </c:pt>
                <c:pt idx="44">
                  <c:v>1.0615026297045758</c:v>
                </c:pt>
                <c:pt idx="45">
                  <c:v>1.1503493803760083</c:v>
                </c:pt>
                <c:pt idx="46">
                  <c:v>1.2493462419631005</c:v>
                </c:pt>
                <c:pt idx="47">
                  <c:v>1.3623833894180193</c:v>
                </c:pt>
                <c:pt idx="48">
                  <c:v>1.4961468762163628</c:v>
                </c:pt>
                <c:pt idx="49">
                  <c:v>1.6637927858850732</c:v>
                </c:pt>
                <c:pt idx="50">
                  <c:v>1.8980286526220012</c:v>
                </c:pt>
                <c:pt idx="51">
                  <c:v>2.3410271376304492</c:v>
                </c:pt>
              </c:numCache>
            </c:numRef>
          </c:yVal>
          <c:smooth val="0"/>
          <c:extLst>
            <c:ext xmlns:c16="http://schemas.microsoft.com/office/drawing/2014/chart" uri="{C3380CC4-5D6E-409C-BE32-E72D297353CC}">
              <c16:uniqueId val="{00000002-E5FB-4EE2-8B93-966299582450}"/>
            </c:ext>
          </c:extLst>
        </c:ser>
        <c:ser>
          <c:idx val="3"/>
          <c:order val="3"/>
          <c:spPr>
            <a:ln w="12700">
              <a:solidFill>
                <a:srgbClr val="FF6600"/>
              </a:solidFill>
              <a:prstDash val="solid"/>
            </a:ln>
          </c:spPr>
          <c:marker>
            <c:symbol val="none"/>
          </c:marker>
          <c:xVal>
            <c:numRef>
              <c:f>'Mult Reg Residuals (2)'!$BU$1:$BU$52</c:f>
              <c:numCache>
                <c:formatCode>General</c:formatCode>
                <c:ptCount val="52"/>
                <c:pt idx="0">
                  <c:v>-381.7616497125789</c:v>
                </c:pt>
                <c:pt idx="1">
                  <c:v>-292.90867475503387</c:v>
                </c:pt>
                <c:pt idx="2">
                  <c:v>-254.02536892586338</c:v>
                </c:pt>
                <c:pt idx="3">
                  <c:v>-228.39108437717383</c:v>
                </c:pt>
                <c:pt idx="4">
                  <c:v>-208.95135579577735</c:v>
                </c:pt>
                <c:pt idx="5">
                  <c:v>-193.10438825571831</c:v>
                </c:pt>
                <c:pt idx="6">
                  <c:v>-179.60182681157804</c:v>
                </c:pt>
                <c:pt idx="7">
                  <c:v>-167.74774017436209</c:v>
                </c:pt>
                <c:pt idx="8">
                  <c:v>-157.11401812860439</c:v>
                </c:pt>
                <c:pt idx="9">
                  <c:v>-147.41818365376554</c:v>
                </c:pt>
                <c:pt idx="10">
                  <c:v>-138.46376517281217</c:v>
                </c:pt>
                <c:pt idx="11">
                  <c:v>-130.10835218586524</c:v>
                </c:pt>
                <c:pt idx="12">
                  <c:v>-122.2452157754509</c:v>
                </c:pt>
                <c:pt idx="13">
                  <c:v>-114.79211868176782</c:v>
                </c:pt>
                <c:pt idx="14">
                  <c:v>-107.68418163578548</c:v>
                </c:pt>
                <c:pt idx="15">
                  <c:v>-100.86915787343077</c:v>
                </c:pt>
                <c:pt idx="16">
                  <c:v>-94.304199284919079</c:v>
                </c:pt>
                <c:pt idx="17">
                  <c:v>-87.953580115436765</c:v>
                </c:pt>
                <c:pt idx="18">
                  <c:v>-81.787054366225291</c:v>
                </c:pt>
                <c:pt idx="19">
                  <c:v>-75.778643643227014</c:v>
                </c:pt>
                <c:pt idx="20">
                  <c:v>-69.905723968387377</c:v>
                </c:pt>
                <c:pt idx="21">
                  <c:v>-64.148324159155521</c:v>
                </c:pt>
                <c:pt idx="22">
                  <c:v>-58.48857622699056</c:v>
                </c:pt>
                <c:pt idx="23">
                  <c:v>-52.910276253623195</c:v>
                </c:pt>
                <c:pt idx="24">
                  <c:v>-47.398526082300066</c:v>
                </c:pt>
                <c:pt idx="25">
                  <c:v>-41.939434115801014</c:v>
                </c:pt>
                <c:pt idx="26">
                  <c:v>-36.519858886204638</c:v>
                </c:pt>
                <c:pt idx="27">
                  <c:v>-31.12718268453299</c:v>
                </c:pt>
                <c:pt idx="28">
                  <c:v>-25.749104930219801</c:v>
                </c:pt>
                <c:pt idx="29">
                  <c:v>-20.373446440751817</c:v>
                </c:pt>
                <c:pt idx="30">
                  <c:v>-14.987956517275205</c:v>
                </c:pt>
                <c:pt idx="31">
                  <c:v>-9.5801148811271446</c:v>
                </c:pt>
                <c:pt idx="32">
                  <c:v>-4.1369199860127424</c:v>
                </c:pt>
                <c:pt idx="33">
                  <c:v>1.3553459837776174</c:v>
                </c:pt>
                <c:pt idx="34">
                  <c:v>6.9113872088759223</c:v>
                </c:pt>
                <c:pt idx="35">
                  <c:v>12.547214474253394</c:v>
                </c:pt>
                <c:pt idx="36">
                  <c:v>18.280535556542731</c:v>
                </c:pt>
                <c:pt idx="37">
                  <c:v>24.13124321857449</c:v>
                </c:pt>
                <c:pt idx="38">
                  <c:v>30.122039564521565</c:v>
                </c:pt>
                <c:pt idx="39">
                  <c:v>36.279252861506123</c:v>
                </c:pt>
                <c:pt idx="40">
                  <c:v>42.633930104864824</c:v>
                </c:pt>
                <c:pt idx="41">
                  <c:v>49.223332115469105</c:v>
                </c:pt>
                <c:pt idx="42">
                  <c:v>56.093029389220796</c:v>
                </c:pt>
                <c:pt idx="43">
                  <c:v>63.299917278102448</c:v>
                </c:pt>
                <c:pt idx="44">
                  <c:v>70.91667690376093</c:v>
                </c:pt>
                <c:pt idx="45">
                  <c:v>79.038572769936508</c:v>
                </c:pt>
                <c:pt idx="46">
                  <c:v>87.794108104908759</c:v>
                </c:pt>
                <c:pt idx="47">
                  <c:v>97.362004504480524</c:v>
                </c:pt>
                <c:pt idx="48">
                  <c:v>107.9971751364271</c:v>
                </c:pt>
                <c:pt idx="49">
                  <c:v>120.05579137475692</c:v>
                </c:pt>
                <c:pt idx="50">
                  <c:v>133.83723175456765</c:v>
                </c:pt>
                <c:pt idx="51">
                  <c:v>144.58643604028762</c:v>
                </c:pt>
              </c:numCache>
            </c:numRef>
          </c:xVal>
          <c:yVal>
            <c:numRef>
              <c:f>'Mult Reg Residuals (2)'!$BO$1:$BO$52</c:f>
              <c:numCache>
                <c:formatCode>General</c:formatCode>
                <c:ptCount val="52"/>
                <c:pt idx="0">
                  <c:v>-2.3410271376304475</c:v>
                </c:pt>
                <c:pt idx="1">
                  <c:v>-1.8980286526220012</c:v>
                </c:pt>
                <c:pt idx="2">
                  <c:v>-1.6637927858850741</c:v>
                </c:pt>
                <c:pt idx="3">
                  <c:v>-1.4961468762163621</c:v>
                </c:pt>
                <c:pt idx="4">
                  <c:v>-1.3623833894180193</c:v>
                </c:pt>
                <c:pt idx="5">
                  <c:v>-1.2493462419630998</c:v>
                </c:pt>
                <c:pt idx="6">
                  <c:v>-1.1503493803760083</c:v>
                </c:pt>
                <c:pt idx="7">
                  <c:v>-1.0615026297045762</c:v>
                </c:pt>
                <c:pt idx="8">
                  <c:v>-0.9803303522249297</c:v>
                </c:pt>
                <c:pt idx="9">
                  <c:v>-0.90515247502850393</c:v>
                </c:pt>
                <c:pt idx="10">
                  <c:v>-0.8347718934067756</c:v>
                </c:pt>
                <c:pt idx="11">
                  <c:v>-0.7683021589798118</c:v>
                </c:pt>
                <c:pt idx="12">
                  <c:v>-0.70506589290002375</c:v>
                </c:pt>
                <c:pt idx="13">
                  <c:v>-0.64453160610661309</c:v>
                </c:pt>
                <c:pt idx="14">
                  <c:v>-0.58627264940264501</c:v>
                </c:pt>
                <c:pt idx="15">
                  <c:v>-0.52993954630032036</c:v>
                </c:pt>
                <c:pt idx="16">
                  <c:v>-0.47524075051324494</c:v>
                </c:pt>
                <c:pt idx="17">
                  <c:v>-0.42192888874856549</c:v>
                </c:pt>
                <c:pt idx="18">
                  <c:v>-0.36979067802381937</c:v>
                </c:pt>
                <c:pt idx="19">
                  <c:v>-0.3186393639643752</c:v>
                </c:pt>
                <c:pt idx="20">
                  <c:v>-0.26830892291621306</c:v>
                </c:pt>
                <c:pt idx="21">
                  <c:v>-0.21864951704140356</c:v>
                </c:pt>
                <c:pt idx="22">
                  <c:v>-0.16952384856926506</c:v>
                </c:pt>
                <c:pt idx="23">
                  <c:v>-0.12080416150268274</c:v>
                </c:pt>
                <c:pt idx="24">
                  <c:v>-7.2369706456502078E-2</c:v>
                </c:pt>
                <c:pt idx="25">
                  <c:v>-2.4104528980603043E-2</c:v>
                </c:pt>
                <c:pt idx="26">
                  <c:v>2.4104528980602901E-2</c:v>
                </c:pt>
                <c:pt idx="27">
                  <c:v>7.2369706456502078E-2</c:v>
                </c:pt>
                <c:pt idx="28">
                  <c:v>0.12080416150268287</c:v>
                </c:pt>
                <c:pt idx="29">
                  <c:v>0.16952384856926506</c:v>
                </c:pt>
                <c:pt idx="30">
                  <c:v>0.21864951704140356</c:v>
                </c:pt>
                <c:pt idx="31">
                  <c:v>0.26830892291621289</c:v>
                </c:pt>
                <c:pt idx="32">
                  <c:v>0.3186393639643752</c:v>
                </c:pt>
                <c:pt idx="33">
                  <c:v>0.3697906780238196</c:v>
                </c:pt>
                <c:pt idx="34">
                  <c:v>0.42192888874856549</c:v>
                </c:pt>
                <c:pt idx="35">
                  <c:v>0.47524075051324494</c:v>
                </c:pt>
                <c:pt idx="36">
                  <c:v>0.52993954630032014</c:v>
                </c:pt>
                <c:pt idx="37">
                  <c:v>0.58627264940264501</c:v>
                </c:pt>
                <c:pt idx="38">
                  <c:v>0.64453160610661364</c:v>
                </c:pt>
                <c:pt idx="39">
                  <c:v>0.70506589290002375</c:v>
                </c:pt>
                <c:pt idx="40">
                  <c:v>0.7683021589798118</c:v>
                </c:pt>
                <c:pt idx="41">
                  <c:v>0.83477189340677582</c:v>
                </c:pt>
                <c:pt idx="42">
                  <c:v>0.90515247502850393</c:v>
                </c:pt>
                <c:pt idx="43">
                  <c:v>0.9803303522249297</c:v>
                </c:pt>
                <c:pt idx="44">
                  <c:v>1.0615026297045758</c:v>
                </c:pt>
                <c:pt idx="45">
                  <c:v>1.1503493803760083</c:v>
                </c:pt>
                <c:pt idx="46">
                  <c:v>1.2493462419631005</c:v>
                </c:pt>
                <c:pt idx="47">
                  <c:v>1.3623833894180193</c:v>
                </c:pt>
                <c:pt idx="48">
                  <c:v>1.4961468762163628</c:v>
                </c:pt>
                <c:pt idx="49">
                  <c:v>1.6637927858850732</c:v>
                </c:pt>
                <c:pt idx="50">
                  <c:v>1.8980286526220012</c:v>
                </c:pt>
                <c:pt idx="51">
                  <c:v>2.3410271376304492</c:v>
                </c:pt>
              </c:numCache>
            </c:numRef>
          </c:yVal>
          <c:smooth val="0"/>
          <c:extLst>
            <c:ext xmlns:c16="http://schemas.microsoft.com/office/drawing/2014/chart" uri="{C3380CC4-5D6E-409C-BE32-E72D297353CC}">
              <c16:uniqueId val="{00000003-E5FB-4EE2-8B93-966299582450}"/>
            </c:ext>
          </c:extLst>
        </c:ser>
        <c:dLbls>
          <c:showLegendKey val="0"/>
          <c:showVal val="0"/>
          <c:showCatName val="0"/>
          <c:showSerName val="0"/>
          <c:showPercent val="0"/>
          <c:showBubbleSize val="0"/>
        </c:dLbls>
        <c:axId val="613611576"/>
        <c:axId val="613611968"/>
      </c:scatterChart>
      <c:valAx>
        <c:axId val="613611576"/>
        <c:scaling>
          <c:orientation val="minMax"/>
          <c:max val="400"/>
          <c:min val="-400"/>
        </c:scaling>
        <c:delete val="0"/>
        <c:axPos val="b"/>
        <c:title>
          <c:tx>
            <c:rich>
              <a:bodyPr/>
              <a:lstStyle/>
              <a:p>
                <a:pPr>
                  <a:defRPr/>
                </a:pPr>
                <a:r>
                  <a:rPr lang="en-US"/>
                  <a:t>Residuals</a:t>
                </a:r>
              </a:p>
            </c:rich>
          </c:tx>
          <c:overlay val="0"/>
        </c:title>
        <c:numFmt formatCode="0.00" sourceLinked="0"/>
        <c:majorTickMark val="out"/>
        <c:minorTickMark val="none"/>
        <c:tickLblPos val="nextTo"/>
        <c:txPr>
          <a:bodyPr rot="-2700000" vert="horz"/>
          <a:lstStyle/>
          <a:p>
            <a:pPr>
              <a:defRPr/>
            </a:pPr>
            <a:endParaRPr lang="en-US"/>
          </a:p>
        </c:txPr>
        <c:crossAx val="613611968"/>
        <c:crossesAt val="-3"/>
        <c:crossBetween val="midCat"/>
      </c:valAx>
      <c:valAx>
        <c:axId val="613611968"/>
        <c:scaling>
          <c:orientation val="minMax"/>
        </c:scaling>
        <c:delete val="0"/>
        <c:axPos val="l"/>
        <c:title>
          <c:tx>
            <c:rich>
              <a:bodyPr/>
              <a:lstStyle/>
              <a:p>
                <a:pPr>
                  <a:defRPr sz="1000" b="1" i="0">
                    <a:latin typeface="Arial"/>
                    <a:ea typeface="Arial"/>
                    <a:cs typeface="Arial"/>
                  </a:defRPr>
                </a:pPr>
                <a:r>
                  <a:rPr lang="en-US"/>
                  <a:t>NSCORE</a:t>
                </a:r>
              </a:p>
            </c:rich>
          </c:tx>
          <c:overlay val="0"/>
        </c:title>
        <c:numFmt formatCode="0.00" sourceLinked="0"/>
        <c:majorTickMark val="out"/>
        <c:minorTickMark val="none"/>
        <c:tickLblPos val="nextTo"/>
        <c:crossAx val="613611576"/>
        <c:crossesAt val="-400"/>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Regular Residuals vs Predicted Values for: CASES 18PK</a:t>
            </a:r>
          </a:p>
        </c:rich>
      </c:tx>
      <c:overlay val="0"/>
    </c:title>
    <c:autoTitleDeleted val="0"/>
    <c:plotArea>
      <c:layout/>
      <c:scatterChart>
        <c:scatterStyle val="lineMarker"/>
        <c:varyColors val="0"/>
        <c:ser>
          <c:idx val="0"/>
          <c:order val="0"/>
          <c:spPr>
            <a:ln w="19050">
              <a:noFill/>
            </a:ln>
          </c:spPr>
          <c:xVal>
            <c:numRef>
              <c:f>'Mult Reg Residuals (2)'!$BN$1053:$BN$1104</c:f>
              <c:numCache>
                <c:formatCode>0.000</c:formatCode>
                <c:ptCount val="52"/>
                <c:pt idx="0">
                  <c:v>-75.764233555809028</c:v>
                </c:pt>
                <c:pt idx="1">
                  <c:v>-75.466295614530623</c:v>
                </c:pt>
                <c:pt idx="2">
                  <c:v>-42.642969220019495</c:v>
                </c:pt>
                <c:pt idx="3">
                  <c:v>-35.720149732762479</c:v>
                </c:pt>
                <c:pt idx="4">
                  <c:v>-19.096541753464862</c:v>
                </c:pt>
                <c:pt idx="5">
                  <c:v>-3.9885465692213984</c:v>
                </c:pt>
                <c:pt idx="6">
                  <c:v>25.659767311694736</c:v>
                </c:pt>
                <c:pt idx="7">
                  <c:v>27.346465991908985</c:v>
                </c:pt>
                <c:pt idx="8">
                  <c:v>40.400914089117578</c:v>
                </c:pt>
                <c:pt idx="9">
                  <c:v>40.565130805559193</c:v>
                </c:pt>
                <c:pt idx="10">
                  <c:v>40.60171081829003</c:v>
                </c:pt>
                <c:pt idx="11">
                  <c:v>47.070451794637734</c:v>
                </c:pt>
                <c:pt idx="12">
                  <c:v>49.851333291240394</c:v>
                </c:pt>
                <c:pt idx="13">
                  <c:v>70.544014835125381</c:v>
                </c:pt>
                <c:pt idx="14">
                  <c:v>71.624453828071069</c:v>
                </c:pt>
                <c:pt idx="15">
                  <c:v>81.245075502700729</c:v>
                </c:pt>
                <c:pt idx="16">
                  <c:v>82.980688078126946</c:v>
                </c:pt>
                <c:pt idx="17">
                  <c:v>86.004855787675524</c:v>
                </c:pt>
                <c:pt idx="18">
                  <c:v>89.506906097478236</c:v>
                </c:pt>
                <c:pt idx="19">
                  <c:v>92.495388794861469</c:v>
                </c:pt>
                <c:pt idx="20" formatCode="0.00">
                  <c:v>101.52634240037537</c:v>
                </c:pt>
                <c:pt idx="21" formatCode="0.00">
                  <c:v>104.87193131811023</c:v>
                </c:pt>
                <c:pt idx="22" formatCode="0.00">
                  <c:v>109.87703235457514</c:v>
                </c:pt>
                <c:pt idx="23" formatCode="0.00">
                  <c:v>119.32522290019392</c:v>
                </c:pt>
                <c:pt idx="24" formatCode="0.00">
                  <c:v>123.34304699888207</c:v>
                </c:pt>
                <c:pt idx="25" formatCode="0.00">
                  <c:v>152.54985874156785</c:v>
                </c:pt>
                <c:pt idx="26" formatCode="0.00">
                  <c:v>167.15483903965151</c:v>
                </c:pt>
                <c:pt idx="27" formatCode="0.00">
                  <c:v>168.40284930839323</c:v>
                </c:pt>
                <c:pt idx="28" formatCode="0.00">
                  <c:v>168.40284930839323</c:v>
                </c:pt>
                <c:pt idx="29" formatCode="0.00">
                  <c:v>298.38886466084978</c:v>
                </c:pt>
                <c:pt idx="30" formatCode="0.00">
                  <c:v>374.03925017791676</c:v>
                </c:pt>
                <c:pt idx="31" formatCode="0.00">
                  <c:v>376.74064871905375</c:v>
                </c:pt>
                <c:pt idx="32" formatCode="0.00">
                  <c:v>433.32604585975957</c:v>
                </c:pt>
                <c:pt idx="33" formatCode="0.00">
                  <c:v>437.09195315759666</c:v>
                </c:pt>
                <c:pt idx="34" formatCode="0.00">
                  <c:v>451.77670657779345</c:v>
                </c:pt>
                <c:pt idx="35" formatCode="0.00">
                  <c:v>456.14201254330226</c:v>
                </c:pt>
                <c:pt idx="36" formatCode="0.00">
                  <c:v>464.27594420713751</c:v>
                </c:pt>
                <c:pt idx="37" formatCode="0.00">
                  <c:v>464.76433457357518</c:v>
                </c:pt>
                <c:pt idx="38" formatCode="0.00">
                  <c:v>468.38857392061527</c:v>
                </c:pt>
                <c:pt idx="39" formatCode="0.00">
                  <c:v>491.40199707826309</c:v>
                </c:pt>
                <c:pt idx="40" formatCode="0.00">
                  <c:v>495.03478255243397</c:v>
                </c:pt>
                <c:pt idx="41" formatCode="0.00">
                  <c:v>529.84233485247944</c:v>
                </c:pt>
                <c:pt idx="42" formatCode="0.00">
                  <c:v>529.88651013957474</c:v>
                </c:pt>
                <c:pt idx="43" formatCode="0.00">
                  <c:v>531.35441870725367</c:v>
                </c:pt>
                <c:pt idx="44" formatCode="0.00">
                  <c:v>558.29702320216518</c:v>
                </c:pt>
                <c:pt idx="45" formatCode="0.00">
                  <c:v>569.92111879360414</c:v>
                </c:pt>
                <c:pt idx="46" formatCode="0.00">
                  <c:v>574.35249901785903</c:v>
                </c:pt>
                <c:pt idx="47" formatCode="0.00">
                  <c:v>576.75794919618556</c:v>
                </c:pt>
                <c:pt idx="48" formatCode="0.00">
                  <c:v>586.16520935687697</c:v>
                </c:pt>
                <c:pt idx="49" formatCode="0.00">
                  <c:v>600.21121732394477</c:v>
                </c:pt>
                <c:pt idx="50" formatCode="0.00">
                  <c:v>615.00222067359471</c:v>
                </c:pt>
                <c:pt idx="51" formatCode="0.00">
                  <c:v>655.16599175801775</c:v>
                </c:pt>
              </c:numCache>
            </c:numRef>
          </c:xVal>
          <c:yVal>
            <c:numRef>
              <c:f>'Mult Reg Residuals (2)'!$BO$1053:$BO$1104</c:f>
              <c:numCache>
                <c:formatCode>0.00</c:formatCode>
                <c:ptCount val="52"/>
                <c:pt idx="0">
                  <c:v>107.76423355580903</c:v>
                </c:pt>
                <c:pt idx="1">
                  <c:v>144.46629561453062</c:v>
                </c:pt>
                <c:pt idx="2" formatCode="0.000">
                  <c:v>89.642969220019495</c:v>
                </c:pt>
                <c:pt idx="3" formatCode="0.000">
                  <c:v>98.720149732762479</c:v>
                </c:pt>
                <c:pt idx="4" formatCode="0.000">
                  <c:v>62.096541753464862</c:v>
                </c:pt>
                <c:pt idx="5" formatCode="0.000">
                  <c:v>44.988546569221398</c:v>
                </c:pt>
                <c:pt idx="6" formatCode="0.000">
                  <c:v>90.340232688305264</c:v>
                </c:pt>
                <c:pt idx="7" formatCode="0.000">
                  <c:v>24.653534008091015</c:v>
                </c:pt>
                <c:pt idx="8" formatCode="0.000">
                  <c:v>42.599085910882422</c:v>
                </c:pt>
                <c:pt idx="9" formatCode="0.000">
                  <c:v>34.434869194440807</c:v>
                </c:pt>
                <c:pt idx="10" formatCode="0.000">
                  <c:v>18.39828918170997</c:v>
                </c:pt>
                <c:pt idx="11" formatCode="0.000">
                  <c:v>16.929548205362266</c:v>
                </c:pt>
                <c:pt idx="12" formatCode="0.000">
                  <c:v>20.148666708759606</c:v>
                </c:pt>
                <c:pt idx="13" formatCode="0.000">
                  <c:v>-30.544014835125381</c:v>
                </c:pt>
                <c:pt idx="14" formatCode="0.000">
                  <c:v>-17.624453828071069</c:v>
                </c:pt>
                <c:pt idx="15" formatCode="0.000">
                  <c:v>-20.245075502700729</c:v>
                </c:pt>
                <c:pt idx="16" formatCode="0.000">
                  <c:v>-23.980688078126946</c:v>
                </c:pt>
                <c:pt idx="17" formatCode="0.000">
                  <c:v>-29.004855787675524</c:v>
                </c:pt>
                <c:pt idx="18" formatCode="0.000">
                  <c:v>-19.506906097478236</c:v>
                </c:pt>
                <c:pt idx="19" formatCode="0.000">
                  <c:v>-45.495388794861469</c:v>
                </c:pt>
                <c:pt idx="20" formatCode="0.000">
                  <c:v>-21.52634240037537</c:v>
                </c:pt>
                <c:pt idx="21" formatCode="0.000">
                  <c:v>-39.871931318110228</c:v>
                </c:pt>
                <c:pt idx="22" formatCode="0.000">
                  <c:v>-25.877032354575135</c:v>
                </c:pt>
                <c:pt idx="23" formatCode="0.000">
                  <c:v>-34.325222900193921</c:v>
                </c:pt>
                <c:pt idx="24" formatCode="0.000">
                  <c:v>-60.343046998882073</c:v>
                </c:pt>
                <c:pt idx="25" formatCode="0.000">
                  <c:v>-67.549858741567846</c:v>
                </c:pt>
                <c:pt idx="26" formatCode="0.000">
                  <c:v>-76.154839039651506</c:v>
                </c:pt>
                <c:pt idx="27" formatCode="0.000">
                  <c:v>-70.402849308393229</c:v>
                </c:pt>
                <c:pt idx="28" formatCode="0.000">
                  <c:v>-96.402849308393229</c:v>
                </c:pt>
                <c:pt idx="29">
                  <c:v>-168.38886466084978</c:v>
                </c:pt>
                <c:pt idx="30">
                  <c:v>-174.03925017791676</c:v>
                </c:pt>
                <c:pt idx="31">
                  <c:v>-140.74064871905375</c:v>
                </c:pt>
                <c:pt idx="32" formatCode="0.000">
                  <c:v>-98.326045859759574</c:v>
                </c:pt>
                <c:pt idx="33">
                  <c:v>-261.09195315759666</c:v>
                </c:pt>
                <c:pt idx="34" formatCode="0.000">
                  <c:v>8.2232934222065523</c:v>
                </c:pt>
                <c:pt idx="35" formatCode="0.000">
                  <c:v>12.857987456697742</c:v>
                </c:pt>
                <c:pt idx="36" formatCode="0.000">
                  <c:v>-3.2759442071375133</c:v>
                </c:pt>
                <c:pt idx="37">
                  <c:v>286.23566542642482</c:v>
                </c:pt>
                <c:pt idx="38" formatCode="0.000">
                  <c:v>-88.388573920615272</c:v>
                </c:pt>
                <c:pt idx="39" formatCode="0.000">
                  <c:v>52.598002921736907</c:v>
                </c:pt>
                <c:pt idx="40">
                  <c:v>-124.03478255243397</c:v>
                </c:pt>
                <c:pt idx="41">
                  <c:v>-125.84233485247944</c:v>
                </c:pt>
                <c:pt idx="42" formatCode="0.000">
                  <c:v>-36.886510139574739</c:v>
                </c:pt>
                <c:pt idx="43" formatCode="0.000">
                  <c:v>-75.354418707253672</c:v>
                </c:pt>
                <c:pt idx="44">
                  <c:v>-119.29702320216518</c:v>
                </c:pt>
                <c:pt idx="45">
                  <c:v>244.07888120639586</c:v>
                </c:pt>
                <c:pt idx="46">
                  <c:v>242.64750098214097</c:v>
                </c:pt>
                <c:pt idx="47" formatCode="0.000">
                  <c:v>-19.757949196185564</c:v>
                </c:pt>
                <c:pt idx="48" formatCode="0.000">
                  <c:v>-63.165209356876971</c:v>
                </c:pt>
                <c:pt idx="49">
                  <c:v>174.78878267605523</c:v>
                </c:pt>
                <c:pt idx="50">
                  <c:v>274.99777932640529</c:v>
                </c:pt>
                <c:pt idx="51" formatCode="0.000">
                  <c:v>85.834008241982247</c:v>
                </c:pt>
              </c:numCache>
            </c:numRef>
          </c:yVal>
          <c:smooth val="0"/>
          <c:extLst>
            <c:ext xmlns:c16="http://schemas.microsoft.com/office/drawing/2014/chart" uri="{C3380CC4-5D6E-409C-BE32-E72D297353CC}">
              <c16:uniqueId val="{00000000-89B7-4108-A60D-8F60636FC376}"/>
            </c:ext>
          </c:extLst>
        </c:ser>
        <c:dLbls>
          <c:showLegendKey val="0"/>
          <c:showVal val="0"/>
          <c:showCatName val="0"/>
          <c:showSerName val="0"/>
          <c:showPercent val="0"/>
          <c:showBubbleSize val="0"/>
        </c:dLbls>
        <c:axId val="613612752"/>
        <c:axId val="613613144"/>
      </c:scatterChart>
      <c:valAx>
        <c:axId val="613612752"/>
        <c:scaling>
          <c:orientation val="minMax"/>
          <c:max val="700"/>
          <c:min val="-100"/>
        </c:scaling>
        <c:delete val="0"/>
        <c:axPos val="b"/>
        <c:title>
          <c:tx>
            <c:rich>
              <a:bodyPr/>
              <a:lstStyle/>
              <a:p>
                <a:pPr>
                  <a:defRPr/>
                </a:pPr>
                <a:r>
                  <a:rPr lang="en-US"/>
                  <a:t>Fitted Values</a:t>
                </a:r>
              </a:p>
            </c:rich>
          </c:tx>
          <c:overlay val="0"/>
        </c:title>
        <c:numFmt formatCode="0.00" sourceLinked="0"/>
        <c:majorTickMark val="out"/>
        <c:minorTickMark val="none"/>
        <c:tickLblPos val="nextTo"/>
        <c:txPr>
          <a:bodyPr rot="-2700000" vert="horz"/>
          <a:lstStyle/>
          <a:p>
            <a:pPr>
              <a:defRPr/>
            </a:pPr>
            <a:endParaRPr lang="en-US"/>
          </a:p>
        </c:txPr>
        <c:crossAx val="613613144"/>
        <c:crossesAt val="-300"/>
        <c:crossBetween val="midCat"/>
      </c:valAx>
      <c:valAx>
        <c:axId val="613613144"/>
        <c:scaling>
          <c:orientation val="minMax"/>
        </c:scaling>
        <c:delete val="0"/>
        <c:axPos val="l"/>
        <c:title>
          <c:tx>
            <c:rich>
              <a:bodyPr/>
              <a:lstStyle/>
              <a:p>
                <a:pPr>
                  <a:defRPr sz="1000" b="1" i="0">
                    <a:latin typeface="Arial"/>
                    <a:ea typeface="Arial"/>
                    <a:cs typeface="Arial"/>
                  </a:defRPr>
                </a:pPr>
                <a:r>
                  <a:rPr lang="en-US"/>
                  <a:t>Regular Residuals</a:t>
                </a:r>
              </a:p>
            </c:rich>
          </c:tx>
          <c:overlay val="0"/>
        </c:title>
        <c:numFmt formatCode="0.00" sourceLinked="0"/>
        <c:majorTickMark val="out"/>
        <c:minorTickMark val="none"/>
        <c:tickLblPos val="nextTo"/>
        <c:crossAx val="613612752"/>
        <c:crossesAt val="-100"/>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Regular Residuals vs Data Order for: CASES 18PK</a:t>
            </a:r>
          </a:p>
        </c:rich>
      </c:tx>
      <c:overlay val="0"/>
    </c:title>
    <c:autoTitleDeleted val="0"/>
    <c:plotArea>
      <c:layout/>
      <c:scatterChart>
        <c:scatterStyle val="lineMarker"/>
        <c:varyColors val="0"/>
        <c:ser>
          <c:idx val="0"/>
          <c:order val="0"/>
          <c:tx>
            <c:strRef>
              <c:f>'Mult Reg Residuals (2)'!$F$1</c:f>
              <c:strCache>
                <c:ptCount val="1"/>
                <c:pt idx="0">
                  <c:v>Residuals</c:v>
                </c:pt>
              </c:strCache>
            </c:strRef>
          </c:tx>
          <c:yVal>
            <c:numRef>
              <c:f>'Mult Reg Residuals (2)'!$F$2:$F$53</c:f>
              <c:numCache>
                <c:formatCode>0.000</c:formatCode>
                <c:ptCount val="52"/>
                <c:pt idx="0" formatCode="0.00">
                  <c:v>-119.29702320216518</c:v>
                </c:pt>
                <c:pt idx="1">
                  <c:v>-70.402849308393229</c:v>
                </c:pt>
                <c:pt idx="2">
                  <c:v>-19.506906097478236</c:v>
                </c:pt>
                <c:pt idx="3">
                  <c:v>24.653534008091015</c:v>
                </c:pt>
                <c:pt idx="4">
                  <c:v>16.929548205362266</c:v>
                </c:pt>
                <c:pt idx="5">
                  <c:v>-96.402849308393229</c:v>
                </c:pt>
                <c:pt idx="6">
                  <c:v>-45.495388794861469</c:v>
                </c:pt>
                <c:pt idx="7">
                  <c:v>-34.325222900193921</c:v>
                </c:pt>
                <c:pt idx="8">
                  <c:v>-23.980688078126946</c:v>
                </c:pt>
                <c:pt idx="9">
                  <c:v>-60.343046998882073</c:v>
                </c:pt>
                <c:pt idx="10">
                  <c:v>-29.004855787675524</c:v>
                </c:pt>
                <c:pt idx="11">
                  <c:v>-17.624453828071069</c:v>
                </c:pt>
                <c:pt idx="12" formatCode="0.00">
                  <c:v>-125.84233485247944</c:v>
                </c:pt>
                <c:pt idx="13">
                  <c:v>-88.388573920615272</c:v>
                </c:pt>
                <c:pt idx="14">
                  <c:v>-39.871931318110228</c:v>
                </c:pt>
                <c:pt idx="15">
                  <c:v>-30.544014835125381</c:v>
                </c:pt>
                <c:pt idx="16">
                  <c:v>-75.354418707253672</c:v>
                </c:pt>
                <c:pt idx="17" formatCode="0.00">
                  <c:v>-261.09195315759666</c:v>
                </c:pt>
                <c:pt idx="18">
                  <c:v>-20.245075502700729</c:v>
                </c:pt>
                <c:pt idx="19">
                  <c:v>-76.154839039651506</c:v>
                </c:pt>
                <c:pt idx="20">
                  <c:v>18.39828918170997</c:v>
                </c:pt>
                <c:pt idx="21">
                  <c:v>42.599085910882422</c:v>
                </c:pt>
                <c:pt idx="22">
                  <c:v>44.988546569221398</c:v>
                </c:pt>
                <c:pt idx="23">
                  <c:v>89.642969220019495</c:v>
                </c:pt>
                <c:pt idx="24">
                  <c:v>-25.877032354575135</c:v>
                </c:pt>
                <c:pt idx="25">
                  <c:v>-67.549858741567846</c:v>
                </c:pt>
                <c:pt idx="26">
                  <c:v>90.340232688305264</c:v>
                </c:pt>
                <c:pt idx="27">
                  <c:v>52.598002921736907</c:v>
                </c:pt>
                <c:pt idx="28" formatCode="0.00">
                  <c:v>274.99777932640529</c:v>
                </c:pt>
                <c:pt idx="29" formatCode="0.00">
                  <c:v>-124.03478255243397</c:v>
                </c:pt>
                <c:pt idx="30">
                  <c:v>-19.757949196185564</c:v>
                </c:pt>
                <c:pt idx="31" formatCode="0.00">
                  <c:v>174.78878267605523</c:v>
                </c:pt>
                <c:pt idx="32" formatCode="0.00">
                  <c:v>-140.74064871905375</c:v>
                </c:pt>
                <c:pt idx="33">
                  <c:v>62.096541753464862</c:v>
                </c:pt>
                <c:pt idx="34">
                  <c:v>98.720149732762479</c:v>
                </c:pt>
                <c:pt idx="35">
                  <c:v>12.857987456697742</c:v>
                </c:pt>
                <c:pt idx="36">
                  <c:v>-98.326045859759574</c:v>
                </c:pt>
                <c:pt idx="37">
                  <c:v>34.434869194440807</c:v>
                </c:pt>
                <c:pt idx="38">
                  <c:v>-3.2759442071375133</c:v>
                </c:pt>
                <c:pt idx="39" formatCode="0.00">
                  <c:v>242.64750098214097</c:v>
                </c:pt>
                <c:pt idx="40" formatCode="0.00">
                  <c:v>-174.03925017791676</c:v>
                </c:pt>
                <c:pt idx="41" formatCode="0.00">
                  <c:v>107.76423355580903</c:v>
                </c:pt>
                <c:pt idx="42">
                  <c:v>8.2232934222065523</c:v>
                </c:pt>
                <c:pt idx="43" formatCode="0.00">
                  <c:v>286.23566542642482</c:v>
                </c:pt>
                <c:pt idx="44">
                  <c:v>20.148666708759606</c:v>
                </c:pt>
                <c:pt idx="45">
                  <c:v>-21.52634240037537</c:v>
                </c:pt>
                <c:pt idx="46">
                  <c:v>-63.165209356876971</c:v>
                </c:pt>
                <c:pt idx="47">
                  <c:v>85.834008241982247</c:v>
                </c:pt>
                <c:pt idx="48" formatCode="0.00">
                  <c:v>-168.38886466084978</c:v>
                </c:pt>
                <c:pt idx="49" formatCode="0.00">
                  <c:v>144.46629561453062</c:v>
                </c:pt>
                <c:pt idx="50">
                  <c:v>-36.886510139574739</c:v>
                </c:pt>
                <c:pt idx="51" formatCode="0.00">
                  <c:v>244.07888120639586</c:v>
                </c:pt>
              </c:numCache>
            </c:numRef>
          </c:yVal>
          <c:smooth val="0"/>
          <c:extLst>
            <c:ext xmlns:c16="http://schemas.microsoft.com/office/drawing/2014/chart" uri="{C3380CC4-5D6E-409C-BE32-E72D297353CC}">
              <c16:uniqueId val="{00000000-6774-4F2A-A9C8-DD585F3CF764}"/>
            </c:ext>
          </c:extLst>
        </c:ser>
        <c:dLbls>
          <c:showLegendKey val="0"/>
          <c:showVal val="0"/>
          <c:showCatName val="0"/>
          <c:showSerName val="0"/>
          <c:showPercent val="0"/>
          <c:showBubbleSize val="0"/>
        </c:dLbls>
        <c:axId val="613613928"/>
        <c:axId val="613614320"/>
      </c:scatterChart>
      <c:valAx>
        <c:axId val="613613928"/>
        <c:scaling>
          <c:orientation val="minMax"/>
          <c:max val="54"/>
          <c:min val="1"/>
        </c:scaling>
        <c:delete val="0"/>
        <c:axPos val="b"/>
        <c:title>
          <c:tx>
            <c:rich>
              <a:bodyPr/>
              <a:lstStyle/>
              <a:p>
                <a:pPr>
                  <a:defRPr/>
                </a:pPr>
                <a:r>
                  <a:rPr lang="en-US"/>
                  <a:t>Observation Order</a:t>
                </a:r>
              </a:p>
            </c:rich>
          </c:tx>
          <c:overlay val="0"/>
        </c:title>
        <c:majorTickMark val="out"/>
        <c:minorTickMark val="none"/>
        <c:tickLblPos val="nextTo"/>
        <c:txPr>
          <a:bodyPr rot="-2700000" vert="horz"/>
          <a:lstStyle/>
          <a:p>
            <a:pPr>
              <a:defRPr/>
            </a:pPr>
            <a:endParaRPr lang="en-US"/>
          </a:p>
        </c:txPr>
        <c:crossAx val="613614320"/>
        <c:crossesAt val="-300"/>
        <c:crossBetween val="midCat"/>
      </c:valAx>
      <c:valAx>
        <c:axId val="613614320"/>
        <c:scaling>
          <c:orientation val="minMax"/>
        </c:scaling>
        <c:delete val="0"/>
        <c:axPos val="l"/>
        <c:title>
          <c:tx>
            <c:rich>
              <a:bodyPr/>
              <a:lstStyle/>
              <a:p>
                <a:pPr>
                  <a:defRPr sz="1000" b="1" i="0">
                    <a:latin typeface="Arial"/>
                    <a:ea typeface="Arial"/>
                    <a:cs typeface="Arial"/>
                  </a:defRPr>
                </a:pPr>
                <a:r>
                  <a:rPr lang="en-US"/>
                  <a:t>Regular Residuals</a:t>
                </a:r>
              </a:p>
            </c:rich>
          </c:tx>
          <c:overlay val="0"/>
        </c:title>
        <c:numFmt formatCode="0.00" sourceLinked="0"/>
        <c:majorTickMark val="out"/>
        <c:minorTickMark val="none"/>
        <c:tickLblPos val="nextTo"/>
        <c:crossAx val="613613928"/>
        <c:crossesAt val="1"/>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Residuals vs PRICE 12PK
Response: CASES 18PK</a:t>
            </a:r>
          </a:p>
        </c:rich>
      </c:tx>
      <c:overlay val="0"/>
    </c:title>
    <c:autoTitleDeleted val="0"/>
    <c:plotArea>
      <c:layout/>
      <c:scatterChart>
        <c:scatterStyle val="lineMarker"/>
        <c:varyColors val="0"/>
        <c:ser>
          <c:idx val="0"/>
          <c:order val="0"/>
          <c:tx>
            <c:strRef>
              <c:f>'Mult Reg Residuals (2)'!$F$1</c:f>
              <c:strCache>
                <c:ptCount val="1"/>
                <c:pt idx="0">
                  <c:v>Residuals</c:v>
                </c:pt>
              </c:strCache>
            </c:strRef>
          </c:tx>
          <c:spPr>
            <a:ln w="19050">
              <a:noFill/>
            </a:ln>
          </c:spPr>
          <c:xVal>
            <c:numRef>
              <c:f>'Mult Reg Residuals (2)'!$A$2:$A$53</c:f>
              <c:numCache>
                <c:formatCode>0.00</c:formatCode>
                <c:ptCount val="52"/>
                <c:pt idx="0">
                  <c:v>19.98</c:v>
                </c:pt>
                <c:pt idx="1">
                  <c:v>19.98</c:v>
                </c:pt>
                <c:pt idx="2">
                  <c:v>19.98</c:v>
                </c:pt>
                <c:pt idx="3">
                  <c:v>19.98</c:v>
                </c:pt>
                <c:pt idx="4">
                  <c:v>19.98</c:v>
                </c:pt>
                <c:pt idx="5">
                  <c:v>19.98</c:v>
                </c:pt>
                <c:pt idx="6">
                  <c:v>19.98</c:v>
                </c:pt>
                <c:pt idx="7">
                  <c:v>20.100000000000001</c:v>
                </c:pt>
                <c:pt idx="8">
                  <c:v>20.12</c:v>
                </c:pt>
                <c:pt idx="9">
                  <c:v>20.13</c:v>
                </c:pt>
                <c:pt idx="10">
                  <c:v>20.14</c:v>
                </c:pt>
                <c:pt idx="11">
                  <c:v>20.12</c:v>
                </c:pt>
                <c:pt idx="12">
                  <c:v>20.12</c:v>
                </c:pt>
                <c:pt idx="13">
                  <c:v>20.13</c:v>
                </c:pt>
                <c:pt idx="14">
                  <c:v>20.14</c:v>
                </c:pt>
                <c:pt idx="15">
                  <c:v>20.14</c:v>
                </c:pt>
                <c:pt idx="16">
                  <c:v>20.13</c:v>
                </c:pt>
                <c:pt idx="17">
                  <c:v>20.13</c:v>
                </c:pt>
                <c:pt idx="18">
                  <c:v>20.13</c:v>
                </c:pt>
                <c:pt idx="19">
                  <c:v>20.13</c:v>
                </c:pt>
                <c:pt idx="20">
                  <c:v>20.13</c:v>
                </c:pt>
                <c:pt idx="21">
                  <c:v>19.18</c:v>
                </c:pt>
                <c:pt idx="22">
                  <c:v>14.78</c:v>
                </c:pt>
                <c:pt idx="23">
                  <c:v>16.04</c:v>
                </c:pt>
                <c:pt idx="24">
                  <c:v>20.12</c:v>
                </c:pt>
                <c:pt idx="25">
                  <c:v>19.75</c:v>
                </c:pt>
                <c:pt idx="26">
                  <c:v>19.649999999999999</c:v>
                </c:pt>
                <c:pt idx="27">
                  <c:v>19.690000000000001</c:v>
                </c:pt>
                <c:pt idx="28">
                  <c:v>20.12</c:v>
                </c:pt>
                <c:pt idx="29">
                  <c:v>20.12</c:v>
                </c:pt>
                <c:pt idx="30">
                  <c:v>20.13</c:v>
                </c:pt>
                <c:pt idx="31">
                  <c:v>20.14</c:v>
                </c:pt>
                <c:pt idx="32">
                  <c:v>15.14</c:v>
                </c:pt>
                <c:pt idx="33">
                  <c:v>14.33</c:v>
                </c:pt>
                <c:pt idx="34">
                  <c:v>16.239999999999998</c:v>
                </c:pt>
                <c:pt idx="35">
                  <c:v>19.93</c:v>
                </c:pt>
                <c:pt idx="36">
                  <c:v>21.06</c:v>
                </c:pt>
                <c:pt idx="37">
                  <c:v>21.19</c:v>
                </c:pt>
                <c:pt idx="38">
                  <c:v>21.23</c:v>
                </c:pt>
                <c:pt idx="39">
                  <c:v>20.12</c:v>
                </c:pt>
                <c:pt idx="40">
                  <c:v>14.73</c:v>
                </c:pt>
                <c:pt idx="41">
                  <c:v>14.57</c:v>
                </c:pt>
                <c:pt idx="42">
                  <c:v>15.94</c:v>
                </c:pt>
                <c:pt idx="43">
                  <c:v>20.7</c:v>
                </c:pt>
                <c:pt idx="44">
                  <c:v>19.57</c:v>
                </c:pt>
                <c:pt idx="45">
                  <c:v>19.600000000000001</c:v>
                </c:pt>
                <c:pt idx="46">
                  <c:v>19.940000000000001</c:v>
                </c:pt>
                <c:pt idx="47">
                  <c:v>21.28</c:v>
                </c:pt>
                <c:pt idx="48">
                  <c:v>14.56</c:v>
                </c:pt>
                <c:pt idx="49">
                  <c:v>14.39</c:v>
                </c:pt>
                <c:pt idx="50">
                  <c:v>16.809999999999999</c:v>
                </c:pt>
                <c:pt idx="51">
                  <c:v>19.86</c:v>
                </c:pt>
              </c:numCache>
            </c:numRef>
          </c:xVal>
          <c:yVal>
            <c:numRef>
              <c:f>'Mult Reg Residuals (2)'!$F$2:$F$53</c:f>
              <c:numCache>
                <c:formatCode>0.000</c:formatCode>
                <c:ptCount val="52"/>
                <c:pt idx="0" formatCode="0.00">
                  <c:v>-119.29702320216518</c:v>
                </c:pt>
                <c:pt idx="1">
                  <c:v>-70.402849308393229</c:v>
                </c:pt>
                <c:pt idx="2">
                  <c:v>-19.506906097478236</c:v>
                </c:pt>
                <c:pt idx="3">
                  <c:v>24.653534008091015</c:v>
                </c:pt>
                <c:pt idx="4">
                  <c:v>16.929548205362266</c:v>
                </c:pt>
                <c:pt idx="5">
                  <c:v>-96.402849308393229</c:v>
                </c:pt>
                <c:pt idx="6">
                  <c:v>-45.495388794861469</c:v>
                </c:pt>
                <c:pt idx="7">
                  <c:v>-34.325222900193921</c:v>
                </c:pt>
                <c:pt idx="8">
                  <c:v>-23.980688078126946</c:v>
                </c:pt>
                <c:pt idx="9">
                  <c:v>-60.343046998882073</c:v>
                </c:pt>
                <c:pt idx="10">
                  <c:v>-29.004855787675524</c:v>
                </c:pt>
                <c:pt idx="11">
                  <c:v>-17.624453828071069</c:v>
                </c:pt>
                <c:pt idx="12" formatCode="0.00">
                  <c:v>-125.84233485247944</c:v>
                </c:pt>
                <c:pt idx="13">
                  <c:v>-88.388573920615272</c:v>
                </c:pt>
                <c:pt idx="14">
                  <c:v>-39.871931318110228</c:v>
                </c:pt>
                <c:pt idx="15">
                  <c:v>-30.544014835125381</c:v>
                </c:pt>
                <c:pt idx="16">
                  <c:v>-75.354418707253672</c:v>
                </c:pt>
                <c:pt idx="17" formatCode="0.00">
                  <c:v>-261.09195315759666</c:v>
                </c:pt>
                <c:pt idx="18">
                  <c:v>-20.245075502700729</c:v>
                </c:pt>
                <c:pt idx="19">
                  <c:v>-76.154839039651506</c:v>
                </c:pt>
                <c:pt idx="20">
                  <c:v>18.39828918170997</c:v>
                </c:pt>
                <c:pt idx="21">
                  <c:v>42.599085910882422</c:v>
                </c:pt>
                <c:pt idx="22">
                  <c:v>44.988546569221398</c:v>
                </c:pt>
                <c:pt idx="23">
                  <c:v>89.642969220019495</c:v>
                </c:pt>
                <c:pt idx="24">
                  <c:v>-25.877032354575135</c:v>
                </c:pt>
                <c:pt idx="25">
                  <c:v>-67.549858741567846</c:v>
                </c:pt>
                <c:pt idx="26">
                  <c:v>90.340232688305264</c:v>
                </c:pt>
                <c:pt idx="27">
                  <c:v>52.598002921736907</c:v>
                </c:pt>
                <c:pt idx="28" formatCode="0.00">
                  <c:v>274.99777932640529</c:v>
                </c:pt>
                <c:pt idx="29" formatCode="0.00">
                  <c:v>-124.03478255243397</c:v>
                </c:pt>
                <c:pt idx="30">
                  <c:v>-19.757949196185564</c:v>
                </c:pt>
                <c:pt idx="31" formatCode="0.00">
                  <c:v>174.78878267605523</c:v>
                </c:pt>
                <c:pt idx="32" formatCode="0.00">
                  <c:v>-140.74064871905375</c:v>
                </c:pt>
                <c:pt idx="33">
                  <c:v>62.096541753464862</c:v>
                </c:pt>
                <c:pt idx="34">
                  <c:v>98.720149732762479</c:v>
                </c:pt>
                <c:pt idx="35">
                  <c:v>12.857987456697742</c:v>
                </c:pt>
                <c:pt idx="36">
                  <c:v>-98.326045859759574</c:v>
                </c:pt>
                <c:pt idx="37">
                  <c:v>34.434869194440807</c:v>
                </c:pt>
                <c:pt idx="38">
                  <c:v>-3.2759442071375133</c:v>
                </c:pt>
                <c:pt idx="39" formatCode="0.00">
                  <c:v>242.64750098214097</c:v>
                </c:pt>
                <c:pt idx="40" formatCode="0.00">
                  <c:v>-174.03925017791676</c:v>
                </c:pt>
                <c:pt idx="41" formatCode="0.00">
                  <c:v>107.76423355580903</c:v>
                </c:pt>
                <c:pt idx="42">
                  <c:v>8.2232934222065523</c:v>
                </c:pt>
                <c:pt idx="43" formatCode="0.00">
                  <c:v>286.23566542642482</c:v>
                </c:pt>
                <c:pt idx="44">
                  <c:v>20.148666708759606</c:v>
                </c:pt>
                <c:pt idx="45">
                  <c:v>-21.52634240037537</c:v>
                </c:pt>
                <c:pt idx="46">
                  <c:v>-63.165209356876971</c:v>
                </c:pt>
                <c:pt idx="47">
                  <c:v>85.834008241982247</c:v>
                </c:pt>
                <c:pt idx="48" formatCode="0.00">
                  <c:v>-168.38886466084978</c:v>
                </c:pt>
                <c:pt idx="49" formatCode="0.00">
                  <c:v>144.46629561453062</c:v>
                </c:pt>
                <c:pt idx="50">
                  <c:v>-36.886510139574739</c:v>
                </c:pt>
                <c:pt idx="51" formatCode="0.00">
                  <c:v>244.07888120639586</c:v>
                </c:pt>
              </c:numCache>
            </c:numRef>
          </c:yVal>
          <c:smooth val="0"/>
          <c:extLst>
            <c:ext xmlns:c16="http://schemas.microsoft.com/office/drawing/2014/chart" uri="{C3380CC4-5D6E-409C-BE32-E72D297353CC}">
              <c16:uniqueId val="{00000000-8AEA-4077-B558-113DE90B962E}"/>
            </c:ext>
          </c:extLst>
        </c:ser>
        <c:dLbls>
          <c:showLegendKey val="0"/>
          <c:showVal val="0"/>
          <c:showCatName val="0"/>
          <c:showSerName val="0"/>
          <c:showPercent val="0"/>
          <c:showBubbleSize val="0"/>
        </c:dLbls>
        <c:axId val="613615104"/>
        <c:axId val="613615496"/>
      </c:scatterChart>
      <c:valAx>
        <c:axId val="613615104"/>
        <c:scaling>
          <c:orientation val="minMax"/>
          <c:max val="21.28"/>
          <c:min val="14.33"/>
        </c:scaling>
        <c:delete val="0"/>
        <c:axPos val="b"/>
        <c:title>
          <c:tx>
            <c:rich>
              <a:bodyPr/>
              <a:lstStyle/>
              <a:p>
                <a:pPr>
                  <a:defRPr/>
                </a:pPr>
                <a:r>
                  <a:rPr lang="en-US"/>
                  <a:t>PRICE 12PK</a:t>
                </a:r>
              </a:p>
            </c:rich>
          </c:tx>
          <c:overlay val="0"/>
        </c:title>
        <c:numFmt formatCode="0.00" sourceLinked="1"/>
        <c:majorTickMark val="out"/>
        <c:minorTickMark val="none"/>
        <c:tickLblPos val="nextTo"/>
        <c:txPr>
          <a:bodyPr rot="-2700000" vert="horz"/>
          <a:lstStyle/>
          <a:p>
            <a:pPr>
              <a:defRPr/>
            </a:pPr>
            <a:endParaRPr lang="en-US"/>
          </a:p>
        </c:txPr>
        <c:crossAx val="613615496"/>
        <c:crossesAt val="-261.09195315759666"/>
        <c:crossBetween val="midCat"/>
      </c:valAx>
      <c:valAx>
        <c:axId val="613615496"/>
        <c:scaling>
          <c:orientation val="minMax"/>
          <c:max val="286.23566542642482"/>
          <c:min val="-261.09195315759666"/>
        </c:scaling>
        <c:delete val="0"/>
        <c:axPos val="l"/>
        <c:title>
          <c:tx>
            <c:rich>
              <a:bodyPr/>
              <a:lstStyle/>
              <a:p>
                <a:pPr>
                  <a:defRPr sz="1000" b="1" i="0">
                    <a:latin typeface="Arial"/>
                    <a:ea typeface="Arial"/>
                    <a:cs typeface="Arial"/>
                  </a:defRPr>
                </a:pPr>
                <a:r>
                  <a:rPr lang="en-US"/>
                  <a:t>Regular Residuals</a:t>
                </a:r>
              </a:p>
            </c:rich>
          </c:tx>
          <c:overlay val="0"/>
        </c:title>
        <c:numFmt formatCode="0.00" sourceLinked="0"/>
        <c:majorTickMark val="out"/>
        <c:minorTickMark val="none"/>
        <c:tickLblPos val="nextTo"/>
        <c:crossAx val="613615104"/>
        <c:crossesAt val="14.3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Residuals vs PRICE 18PK
Response: CASES 18PK</a:t>
            </a:r>
          </a:p>
        </c:rich>
      </c:tx>
      <c:overlay val="0"/>
    </c:title>
    <c:autoTitleDeleted val="0"/>
    <c:plotArea>
      <c:layout/>
      <c:scatterChart>
        <c:scatterStyle val="lineMarker"/>
        <c:varyColors val="0"/>
        <c:ser>
          <c:idx val="0"/>
          <c:order val="0"/>
          <c:tx>
            <c:strRef>
              <c:f>'Mult Reg Residuals (2)'!$F$1</c:f>
              <c:strCache>
                <c:ptCount val="1"/>
                <c:pt idx="0">
                  <c:v>Residuals</c:v>
                </c:pt>
              </c:strCache>
            </c:strRef>
          </c:tx>
          <c:spPr>
            <a:ln w="19050">
              <a:noFill/>
            </a:ln>
          </c:spPr>
          <c:xVal>
            <c:numRef>
              <c:f>'Mult Reg Residuals (2)'!$B$2:$B$53</c:f>
              <c:numCache>
                <c:formatCode>0.00</c:formatCode>
                <c:ptCount val="52"/>
                <c:pt idx="0">
                  <c:v>14.1</c:v>
                </c:pt>
                <c:pt idx="1">
                  <c:v>18.649999999999999</c:v>
                </c:pt>
                <c:pt idx="2">
                  <c:v>18.649999999999999</c:v>
                </c:pt>
                <c:pt idx="3">
                  <c:v>18.649999999999999</c:v>
                </c:pt>
                <c:pt idx="4">
                  <c:v>18.649999999999999</c:v>
                </c:pt>
                <c:pt idx="5">
                  <c:v>18.649999999999999</c:v>
                </c:pt>
                <c:pt idx="6">
                  <c:v>18.649999999999999</c:v>
                </c:pt>
                <c:pt idx="7">
                  <c:v>18.73</c:v>
                </c:pt>
                <c:pt idx="8">
                  <c:v>18.75</c:v>
                </c:pt>
                <c:pt idx="9">
                  <c:v>18.75</c:v>
                </c:pt>
                <c:pt idx="10">
                  <c:v>18.75</c:v>
                </c:pt>
                <c:pt idx="11">
                  <c:v>18.75</c:v>
                </c:pt>
                <c:pt idx="12">
                  <c:v>13.87</c:v>
                </c:pt>
                <c:pt idx="13">
                  <c:v>14.27</c:v>
                </c:pt>
                <c:pt idx="14">
                  <c:v>18.760000000000002</c:v>
                </c:pt>
                <c:pt idx="15">
                  <c:v>18.77</c:v>
                </c:pt>
                <c:pt idx="16">
                  <c:v>13.87</c:v>
                </c:pt>
                <c:pt idx="17">
                  <c:v>14.14</c:v>
                </c:pt>
                <c:pt idx="18">
                  <c:v>18.760000000000002</c:v>
                </c:pt>
                <c:pt idx="19">
                  <c:v>18.72</c:v>
                </c:pt>
                <c:pt idx="20">
                  <c:v>18.760000000000002</c:v>
                </c:pt>
                <c:pt idx="21">
                  <c:v>18.760000000000002</c:v>
                </c:pt>
                <c:pt idx="22">
                  <c:v>18.739999999999998</c:v>
                </c:pt>
                <c:pt idx="23">
                  <c:v>18.75</c:v>
                </c:pt>
                <c:pt idx="24">
                  <c:v>18.75</c:v>
                </c:pt>
                <c:pt idx="25">
                  <c:v>18.75</c:v>
                </c:pt>
                <c:pt idx="26">
                  <c:v>18.75</c:v>
                </c:pt>
                <c:pt idx="27">
                  <c:v>13.79</c:v>
                </c:pt>
                <c:pt idx="28">
                  <c:v>13.49</c:v>
                </c:pt>
                <c:pt idx="29">
                  <c:v>14.89</c:v>
                </c:pt>
                <c:pt idx="30">
                  <c:v>13.94</c:v>
                </c:pt>
                <c:pt idx="31">
                  <c:v>13.67</c:v>
                </c:pt>
                <c:pt idx="32">
                  <c:v>14.43</c:v>
                </c:pt>
                <c:pt idx="33">
                  <c:v>18.75</c:v>
                </c:pt>
                <c:pt idx="34">
                  <c:v>18.22</c:v>
                </c:pt>
                <c:pt idx="35">
                  <c:v>14.06</c:v>
                </c:pt>
                <c:pt idx="36">
                  <c:v>14.43</c:v>
                </c:pt>
                <c:pt idx="37">
                  <c:v>19.48</c:v>
                </c:pt>
                <c:pt idx="38">
                  <c:v>15.15</c:v>
                </c:pt>
                <c:pt idx="39">
                  <c:v>13.79</c:v>
                </c:pt>
                <c:pt idx="40">
                  <c:v>14.31</c:v>
                </c:pt>
                <c:pt idx="41">
                  <c:v>19.5</c:v>
                </c:pt>
                <c:pt idx="42">
                  <c:v>13.85</c:v>
                </c:pt>
                <c:pt idx="43">
                  <c:v>14.23</c:v>
                </c:pt>
                <c:pt idx="44">
                  <c:v>19.309999999999999</c:v>
                </c:pt>
                <c:pt idx="45">
                  <c:v>19.29</c:v>
                </c:pt>
                <c:pt idx="46">
                  <c:v>13.76</c:v>
                </c:pt>
                <c:pt idx="47">
                  <c:v>13.45</c:v>
                </c:pt>
                <c:pt idx="48">
                  <c:v>15.13</c:v>
                </c:pt>
                <c:pt idx="49">
                  <c:v>19.43</c:v>
                </c:pt>
                <c:pt idx="50">
                  <c:v>13.26</c:v>
                </c:pt>
                <c:pt idx="51">
                  <c:v>13.92</c:v>
                </c:pt>
              </c:numCache>
            </c:numRef>
          </c:xVal>
          <c:yVal>
            <c:numRef>
              <c:f>'Mult Reg Residuals (2)'!$F$2:$F$53</c:f>
              <c:numCache>
                <c:formatCode>0.000</c:formatCode>
                <c:ptCount val="52"/>
                <c:pt idx="0" formatCode="0.00">
                  <c:v>-119.29702320216518</c:v>
                </c:pt>
                <c:pt idx="1">
                  <c:v>-70.402849308393229</c:v>
                </c:pt>
                <c:pt idx="2">
                  <c:v>-19.506906097478236</c:v>
                </c:pt>
                <c:pt idx="3">
                  <c:v>24.653534008091015</c:v>
                </c:pt>
                <c:pt idx="4">
                  <c:v>16.929548205362266</c:v>
                </c:pt>
                <c:pt idx="5">
                  <c:v>-96.402849308393229</c:v>
                </c:pt>
                <c:pt idx="6">
                  <c:v>-45.495388794861469</c:v>
                </c:pt>
                <c:pt idx="7">
                  <c:v>-34.325222900193921</c:v>
                </c:pt>
                <c:pt idx="8">
                  <c:v>-23.980688078126946</c:v>
                </c:pt>
                <c:pt idx="9">
                  <c:v>-60.343046998882073</c:v>
                </c:pt>
                <c:pt idx="10">
                  <c:v>-29.004855787675524</c:v>
                </c:pt>
                <c:pt idx="11">
                  <c:v>-17.624453828071069</c:v>
                </c:pt>
                <c:pt idx="12" formatCode="0.00">
                  <c:v>-125.84233485247944</c:v>
                </c:pt>
                <c:pt idx="13">
                  <c:v>-88.388573920615272</c:v>
                </c:pt>
                <c:pt idx="14">
                  <c:v>-39.871931318110228</c:v>
                </c:pt>
                <c:pt idx="15">
                  <c:v>-30.544014835125381</c:v>
                </c:pt>
                <c:pt idx="16">
                  <c:v>-75.354418707253672</c:v>
                </c:pt>
                <c:pt idx="17" formatCode="0.00">
                  <c:v>-261.09195315759666</c:v>
                </c:pt>
                <c:pt idx="18">
                  <c:v>-20.245075502700729</c:v>
                </c:pt>
                <c:pt idx="19">
                  <c:v>-76.154839039651506</c:v>
                </c:pt>
                <c:pt idx="20">
                  <c:v>18.39828918170997</c:v>
                </c:pt>
                <c:pt idx="21">
                  <c:v>42.599085910882422</c:v>
                </c:pt>
                <c:pt idx="22">
                  <c:v>44.988546569221398</c:v>
                </c:pt>
                <c:pt idx="23">
                  <c:v>89.642969220019495</c:v>
                </c:pt>
                <c:pt idx="24">
                  <c:v>-25.877032354575135</c:v>
                </c:pt>
                <c:pt idx="25">
                  <c:v>-67.549858741567846</c:v>
                </c:pt>
                <c:pt idx="26">
                  <c:v>90.340232688305264</c:v>
                </c:pt>
                <c:pt idx="27">
                  <c:v>52.598002921736907</c:v>
                </c:pt>
                <c:pt idx="28" formatCode="0.00">
                  <c:v>274.99777932640529</c:v>
                </c:pt>
                <c:pt idx="29" formatCode="0.00">
                  <c:v>-124.03478255243397</c:v>
                </c:pt>
                <c:pt idx="30">
                  <c:v>-19.757949196185564</c:v>
                </c:pt>
                <c:pt idx="31" formatCode="0.00">
                  <c:v>174.78878267605523</c:v>
                </c:pt>
                <c:pt idx="32" formatCode="0.00">
                  <c:v>-140.74064871905375</c:v>
                </c:pt>
                <c:pt idx="33">
                  <c:v>62.096541753464862</c:v>
                </c:pt>
                <c:pt idx="34">
                  <c:v>98.720149732762479</c:v>
                </c:pt>
                <c:pt idx="35">
                  <c:v>12.857987456697742</c:v>
                </c:pt>
                <c:pt idx="36">
                  <c:v>-98.326045859759574</c:v>
                </c:pt>
                <c:pt idx="37">
                  <c:v>34.434869194440807</c:v>
                </c:pt>
                <c:pt idx="38">
                  <c:v>-3.2759442071375133</c:v>
                </c:pt>
                <c:pt idx="39" formatCode="0.00">
                  <c:v>242.64750098214097</c:v>
                </c:pt>
                <c:pt idx="40" formatCode="0.00">
                  <c:v>-174.03925017791676</c:v>
                </c:pt>
                <c:pt idx="41" formatCode="0.00">
                  <c:v>107.76423355580903</c:v>
                </c:pt>
                <c:pt idx="42">
                  <c:v>8.2232934222065523</c:v>
                </c:pt>
                <c:pt idx="43" formatCode="0.00">
                  <c:v>286.23566542642482</c:v>
                </c:pt>
                <c:pt idx="44">
                  <c:v>20.148666708759606</c:v>
                </c:pt>
                <c:pt idx="45">
                  <c:v>-21.52634240037537</c:v>
                </c:pt>
                <c:pt idx="46">
                  <c:v>-63.165209356876971</c:v>
                </c:pt>
                <c:pt idx="47">
                  <c:v>85.834008241982247</c:v>
                </c:pt>
                <c:pt idx="48" formatCode="0.00">
                  <c:v>-168.38886466084978</c:v>
                </c:pt>
                <c:pt idx="49" formatCode="0.00">
                  <c:v>144.46629561453062</c:v>
                </c:pt>
                <c:pt idx="50">
                  <c:v>-36.886510139574739</c:v>
                </c:pt>
                <c:pt idx="51" formatCode="0.00">
                  <c:v>244.07888120639586</c:v>
                </c:pt>
              </c:numCache>
            </c:numRef>
          </c:yVal>
          <c:smooth val="0"/>
          <c:extLst>
            <c:ext xmlns:c16="http://schemas.microsoft.com/office/drawing/2014/chart" uri="{C3380CC4-5D6E-409C-BE32-E72D297353CC}">
              <c16:uniqueId val="{00000000-4360-4464-AAB9-816589CE63D8}"/>
            </c:ext>
          </c:extLst>
        </c:ser>
        <c:dLbls>
          <c:showLegendKey val="0"/>
          <c:showVal val="0"/>
          <c:showCatName val="0"/>
          <c:showSerName val="0"/>
          <c:showPercent val="0"/>
          <c:showBubbleSize val="0"/>
        </c:dLbls>
        <c:axId val="613616280"/>
        <c:axId val="613616672"/>
      </c:scatterChart>
      <c:valAx>
        <c:axId val="613616280"/>
        <c:scaling>
          <c:orientation val="minMax"/>
          <c:max val="19.5"/>
          <c:min val="13.26"/>
        </c:scaling>
        <c:delete val="0"/>
        <c:axPos val="b"/>
        <c:title>
          <c:tx>
            <c:rich>
              <a:bodyPr/>
              <a:lstStyle/>
              <a:p>
                <a:pPr>
                  <a:defRPr/>
                </a:pPr>
                <a:r>
                  <a:rPr lang="en-US"/>
                  <a:t>PRICE 18PK</a:t>
                </a:r>
              </a:p>
            </c:rich>
          </c:tx>
          <c:overlay val="0"/>
        </c:title>
        <c:numFmt formatCode="0.00" sourceLinked="1"/>
        <c:majorTickMark val="out"/>
        <c:minorTickMark val="none"/>
        <c:tickLblPos val="nextTo"/>
        <c:txPr>
          <a:bodyPr rot="-2700000" vert="horz"/>
          <a:lstStyle/>
          <a:p>
            <a:pPr>
              <a:defRPr/>
            </a:pPr>
            <a:endParaRPr lang="en-US"/>
          </a:p>
        </c:txPr>
        <c:crossAx val="613616672"/>
        <c:crossesAt val="-261.09195315759666"/>
        <c:crossBetween val="midCat"/>
      </c:valAx>
      <c:valAx>
        <c:axId val="613616672"/>
        <c:scaling>
          <c:orientation val="minMax"/>
          <c:max val="286.23566542642482"/>
          <c:min val="-261.09195315759666"/>
        </c:scaling>
        <c:delete val="0"/>
        <c:axPos val="l"/>
        <c:title>
          <c:tx>
            <c:rich>
              <a:bodyPr/>
              <a:lstStyle/>
              <a:p>
                <a:pPr>
                  <a:defRPr sz="1000" b="1" i="0">
                    <a:latin typeface="Arial"/>
                    <a:ea typeface="Arial"/>
                    <a:cs typeface="Arial"/>
                  </a:defRPr>
                </a:pPr>
                <a:r>
                  <a:rPr lang="en-US"/>
                  <a:t>Regular Residuals</a:t>
                </a:r>
              </a:p>
            </c:rich>
          </c:tx>
          <c:overlay val="0"/>
        </c:title>
        <c:numFmt formatCode="0.00" sourceLinked="0"/>
        <c:majorTickMark val="out"/>
        <c:minorTickMark val="none"/>
        <c:tickLblPos val="nextTo"/>
        <c:crossAx val="613616280"/>
        <c:crossesAt val="13.26"/>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latin typeface="Arial"/>
                <a:ea typeface="Arial"/>
                <a:cs typeface="Arial"/>
              </a:defRPr>
            </a:pPr>
            <a:r>
              <a:rPr lang="en-US"/>
              <a:t>Residuals vs PRICE 30PK
Response: CASES 18PK</a:t>
            </a:r>
          </a:p>
        </c:rich>
      </c:tx>
      <c:overlay val="0"/>
    </c:title>
    <c:autoTitleDeleted val="0"/>
    <c:plotArea>
      <c:layout/>
      <c:scatterChart>
        <c:scatterStyle val="lineMarker"/>
        <c:varyColors val="0"/>
        <c:ser>
          <c:idx val="0"/>
          <c:order val="0"/>
          <c:tx>
            <c:strRef>
              <c:f>'Mult Reg Residuals (2)'!$F$1</c:f>
              <c:strCache>
                <c:ptCount val="1"/>
                <c:pt idx="0">
                  <c:v>Residuals</c:v>
                </c:pt>
              </c:strCache>
            </c:strRef>
          </c:tx>
          <c:spPr>
            <a:ln w="19050">
              <a:noFill/>
            </a:ln>
          </c:spPr>
          <c:xVal>
            <c:numRef>
              <c:f>'Mult Reg Residuals (2)'!$C$2:$C$53</c:f>
              <c:numCache>
                <c:formatCode>0.00</c:formatCode>
                <c:ptCount val="52"/>
                <c:pt idx="0">
                  <c:v>15.19</c:v>
                </c:pt>
                <c:pt idx="1">
                  <c:v>15.19</c:v>
                </c:pt>
                <c:pt idx="2">
                  <c:v>13.87</c:v>
                </c:pt>
                <c:pt idx="3">
                  <c:v>12.83</c:v>
                </c:pt>
                <c:pt idx="4">
                  <c:v>13.16</c:v>
                </c:pt>
                <c:pt idx="5">
                  <c:v>15.19</c:v>
                </c:pt>
                <c:pt idx="6">
                  <c:v>13.92</c:v>
                </c:pt>
                <c:pt idx="7">
                  <c:v>14.42</c:v>
                </c:pt>
                <c:pt idx="8">
                  <c:v>13.83</c:v>
                </c:pt>
                <c:pt idx="9">
                  <c:v>14.5</c:v>
                </c:pt>
                <c:pt idx="10">
                  <c:v>13.87</c:v>
                </c:pt>
                <c:pt idx="11">
                  <c:v>13.64</c:v>
                </c:pt>
                <c:pt idx="12">
                  <c:v>14.31</c:v>
                </c:pt>
                <c:pt idx="13">
                  <c:v>13.85</c:v>
                </c:pt>
                <c:pt idx="14">
                  <c:v>14.2</c:v>
                </c:pt>
                <c:pt idx="15">
                  <c:v>13.64</c:v>
                </c:pt>
                <c:pt idx="16">
                  <c:v>14.33</c:v>
                </c:pt>
                <c:pt idx="17">
                  <c:v>13.14</c:v>
                </c:pt>
                <c:pt idx="18">
                  <c:v>13.81</c:v>
                </c:pt>
                <c:pt idx="19">
                  <c:v>15.19</c:v>
                </c:pt>
                <c:pt idx="20">
                  <c:v>13.13</c:v>
                </c:pt>
                <c:pt idx="21">
                  <c:v>13.63</c:v>
                </c:pt>
                <c:pt idx="22">
                  <c:v>15.19</c:v>
                </c:pt>
                <c:pt idx="23">
                  <c:v>13.89</c:v>
                </c:pt>
                <c:pt idx="24">
                  <c:v>14.28</c:v>
                </c:pt>
                <c:pt idx="25">
                  <c:v>15.19</c:v>
                </c:pt>
                <c:pt idx="26">
                  <c:v>13.12</c:v>
                </c:pt>
                <c:pt idx="27">
                  <c:v>13.78</c:v>
                </c:pt>
                <c:pt idx="28">
                  <c:v>15.19</c:v>
                </c:pt>
                <c:pt idx="29">
                  <c:v>15.19</c:v>
                </c:pt>
                <c:pt idx="30">
                  <c:v>15.19</c:v>
                </c:pt>
                <c:pt idx="31">
                  <c:v>15.19</c:v>
                </c:pt>
                <c:pt idx="32">
                  <c:v>15.19</c:v>
                </c:pt>
                <c:pt idx="33">
                  <c:v>15.19</c:v>
                </c:pt>
                <c:pt idx="34">
                  <c:v>13.14</c:v>
                </c:pt>
                <c:pt idx="35">
                  <c:v>13.45</c:v>
                </c:pt>
                <c:pt idx="36">
                  <c:v>13</c:v>
                </c:pt>
                <c:pt idx="37">
                  <c:v>13.6</c:v>
                </c:pt>
                <c:pt idx="38">
                  <c:v>14.46</c:v>
                </c:pt>
                <c:pt idx="39">
                  <c:v>14.94</c:v>
                </c:pt>
                <c:pt idx="40">
                  <c:v>15.19</c:v>
                </c:pt>
                <c:pt idx="41">
                  <c:v>15.19</c:v>
                </c:pt>
                <c:pt idx="42">
                  <c:v>15.19</c:v>
                </c:pt>
                <c:pt idx="43">
                  <c:v>13.43</c:v>
                </c:pt>
                <c:pt idx="44">
                  <c:v>14.37</c:v>
                </c:pt>
                <c:pt idx="45">
                  <c:v>15.19</c:v>
                </c:pt>
                <c:pt idx="46">
                  <c:v>15.19</c:v>
                </c:pt>
                <c:pt idx="47">
                  <c:v>15.19</c:v>
                </c:pt>
                <c:pt idx="48">
                  <c:v>15.19</c:v>
                </c:pt>
                <c:pt idx="49">
                  <c:v>15.19</c:v>
                </c:pt>
                <c:pt idx="50">
                  <c:v>15.19</c:v>
                </c:pt>
                <c:pt idx="51">
                  <c:v>15.19</c:v>
                </c:pt>
              </c:numCache>
            </c:numRef>
          </c:xVal>
          <c:yVal>
            <c:numRef>
              <c:f>'Mult Reg Residuals (2)'!$F$2:$F$53</c:f>
              <c:numCache>
                <c:formatCode>0.000</c:formatCode>
                <c:ptCount val="52"/>
                <c:pt idx="0" formatCode="0.00">
                  <c:v>-119.29702320216518</c:v>
                </c:pt>
                <c:pt idx="1">
                  <c:v>-70.402849308393229</c:v>
                </c:pt>
                <c:pt idx="2">
                  <c:v>-19.506906097478236</c:v>
                </c:pt>
                <c:pt idx="3">
                  <c:v>24.653534008091015</c:v>
                </c:pt>
                <c:pt idx="4">
                  <c:v>16.929548205362266</c:v>
                </c:pt>
                <c:pt idx="5">
                  <c:v>-96.402849308393229</c:v>
                </c:pt>
                <c:pt idx="6">
                  <c:v>-45.495388794861469</c:v>
                </c:pt>
                <c:pt idx="7">
                  <c:v>-34.325222900193921</c:v>
                </c:pt>
                <c:pt idx="8">
                  <c:v>-23.980688078126946</c:v>
                </c:pt>
                <c:pt idx="9">
                  <c:v>-60.343046998882073</c:v>
                </c:pt>
                <c:pt idx="10">
                  <c:v>-29.004855787675524</c:v>
                </c:pt>
                <c:pt idx="11">
                  <c:v>-17.624453828071069</c:v>
                </c:pt>
                <c:pt idx="12" formatCode="0.00">
                  <c:v>-125.84233485247944</c:v>
                </c:pt>
                <c:pt idx="13">
                  <c:v>-88.388573920615272</c:v>
                </c:pt>
                <c:pt idx="14">
                  <c:v>-39.871931318110228</c:v>
                </c:pt>
                <c:pt idx="15">
                  <c:v>-30.544014835125381</c:v>
                </c:pt>
                <c:pt idx="16">
                  <c:v>-75.354418707253672</c:v>
                </c:pt>
                <c:pt idx="17" formatCode="0.00">
                  <c:v>-261.09195315759666</c:v>
                </c:pt>
                <c:pt idx="18">
                  <c:v>-20.245075502700729</c:v>
                </c:pt>
                <c:pt idx="19">
                  <c:v>-76.154839039651506</c:v>
                </c:pt>
                <c:pt idx="20">
                  <c:v>18.39828918170997</c:v>
                </c:pt>
                <c:pt idx="21">
                  <c:v>42.599085910882422</c:v>
                </c:pt>
                <c:pt idx="22">
                  <c:v>44.988546569221398</c:v>
                </c:pt>
                <c:pt idx="23">
                  <c:v>89.642969220019495</c:v>
                </c:pt>
                <c:pt idx="24">
                  <c:v>-25.877032354575135</c:v>
                </c:pt>
                <c:pt idx="25">
                  <c:v>-67.549858741567846</c:v>
                </c:pt>
                <c:pt idx="26">
                  <c:v>90.340232688305264</c:v>
                </c:pt>
                <c:pt idx="27">
                  <c:v>52.598002921736907</c:v>
                </c:pt>
                <c:pt idx="28" formatCode="0.00">
                  <c:v>274.99777932640529</c:v>
                </c:pt>
                <c:pt idx="29" formatCode="0.00">
                  <c:v>-124.03478255243397</c:v>
                </c:pt>
                <c:pt idx="30">
                  <c:v>-19.757949196185564</c:v>
                </c:pt>
                <c:pt idx="31" formatCode="0.00">
                  <c:v>174.78878267605523</c:v>
                </c:pt>
                <c:pt idx="32" formatCode="0.00">
                  <c:v>-140.74064871905375</c:v>
                </c:pt>
                <c:pt idx="33">
                  <c:v>62.096541753464862</c:v>
                </c:pt>
                <c:pt idx="34">
                  <c:v>98.720149732762479</c:v>
                </c:pt>
                <c:pt idx="35">
                  <c:v>12.857987456697742</c:v>
                </c:pt>
                <c:pt idx="36">
                  <c:v>-98.326045859759574</c:v>
                </c:pt>
                <c:pt idx="37">
                  <c:v>34.434869194440807</c:v>
                </c:pt>
                <c:pt idx="38">
                  <c:v>-3.2759442071375133</c:v>
                </c:pt>
                <c:pt idx="39" formatCode="0.00">
                  <c:v>242.64750098214097</c:v>
                </c:pt>
                <c:pt idx="40" formatCode="0.00">
                  <c:v>-174.03925017791676</c:v>
                </c:pt>
                <c:pt idx="41" formatCode="0.00">
                  <c:v>107.76423355580903</c:v>
                </c:pt>
                <c:pt idx="42">
                  <c:v>8.2232934222065523</c:v>
                </c:pt>
                <c:pt idx="43" formatCode="0.00">
                  <c:v>286.23566542642482</c:v>
                </c:pt>
                <c:pt idx="44">
                  <c:v>20.148666708759606</c:v>
                </c:pt>
                <c:pt idx="45">
                  <c:v>-21.52634240037537</c:v>
                </c:pt>
                <c:pt idx="46">
                  <c:v>-63.165209356876971</c:v>
                </c:pt>
                <c:pt idx="47">
                  <c:v>85.834008241982247</c:v>
                </c:pt>
                <c:pt idx="48" formatCode="0.00">
                  <c:v>-168.38886466084978</c:v>
                </c:pt>
                <c:pt idx="49" formatCode="0.00">
                  <c:v>144.46629561453062</c:v>
                </c:pt>
                <c:pt idx="50">
                  <c:v>-36.886510139574739</c:v>
                </c:pt>
                <c:pt idx="51" formatCode="0.00">
                  <c:v>244.07888120639586</c:v>
                </c:pt>
              </c:numCache>
            </c:numRef>
          </c:yVal>
          <c:smooth val="0"/>
          <c:extLst>
            <c:ext xmlns:c16="http://schemas.microsoft.com/office/drawing/2014/chart" uri="{C3380CC4-5D6E-409C-BE32-E72D297353CC}">
              <c16:uniqueId val="{00000000-781C-4FDF-802B-10B6E937FD47}"/>
            </c:ext>
          </c:extLst>
        </c:ser>
        <c:dLbls>
          <c:showLegendKey val="0"/>
          <c:showVal val="0"/>
          <c:showCatName val="0"/>
          <c:showSerName val="0"/>
          <c:showPercent val="0"/>
          <c:showBubbleSize val="0"/>
        </c:dLbls>
        <c:axId val="613617456"/>
        <c:axId val="613617848"/>
      </c:scatterChart>
      <c:valAx>
        <c:axId val="613617456"/>
        <c:scaling>
          <c:orientation val="minMax"/>
          <c:max val="15.19"/>
          <c:min val="12.83"/>
        </c:scaling>
        <c:delete val="0"/>
        <c:axPos val="b"/>
        <c:title>
          <c:tx>
            <c:rich>
              <a:bodyPr/>
              <a:lstStyle/>
              <a:p>
                <a:pPr>
                  <a:defRPr/>
                </a:pPr>
                <a:r>
                  <a:rPr lang="en-US"/>
                  <a:t>PRICE 30PK</a:t>
                </a:r>
              </a:p>
            </c:rich>
          </c:tx>
          <c:overlay val="0"/>
        </c:title>
        <c:numFmt formatCode="0.00" sourceLinked="1"/>
        <c:majorTickMark val="out"/>
        <c:minorTickMark val="none"/>
        <c:tickLblPos val="nextTo"/>
        <c:txPr>
          <a:bodyPr rot="-2700000" vert="horz"/>
          <a:lstStyle/>
          <a:p>
            <a:pPr>
              <a:defRPr/>
            </a:pPr>
            <a:endParaRPr lang="en-US"/>
          </a:p>
        </c:txPr>
        <c:crossAx val="613617848"/>
        <c:crossesAt val="-261.09195315759666"/>
        <c:crossBetween val="midCat"/>
      </c:valAx>
      <c:valAx>
        <c:axId val="613617848"/>
        <c:scaling>
          <c:orientation val="minMax"/>
          <c:max val="286.23566542642482"/>
          <c:min val="-261.09195315759666"/>
        </c:scaling>
        <c:delete val="0"/>
        <c:axPos val="l"/>
        <c:title>
          <c:tx>
            <c:rich>
              <a:bodyPr/>
              <a:lstStyle/>
              <a:p>
                <a:pPr>
                  <a:defRPr sz="1000" b="1" i="0">
                    <a:latin typeface="Arial"/>
                    <a:ea typeface="Arial"/>
                    <a:cs typeface="Arial"/>
                  </a:defRPr>
                </a:pPr>
                <a:r>
                  <a:rPr lang="en-US"/>
                  <a:t>Regular Residuals</a:t>
                </a:r>
              </a:p>
            </c:rich>
          </c:tx>
          <c:overlay val="0"/>
        </c:title>
        <c:numFmt formatCode="0.00" sourceLinked="0"/>
        <c:majorTickMark val="out"/>
        <c:minorTickMark val="none"/>
        <c:tickLblPos val="nextTo"/>
        <c:crossAx val="613617456"/>
        <c:crossesAt val="12.83"/>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8</xdr:col>
      <xdr:colOff>476250</xdr:colOff>
      <xdr:row>36</xdr:row>
      <xdr:rowOff>114300</xdr:rowOff>
    </xdr:from>
    <xdr:to>
      <xdr:col>16</xdr:col>
      <xdr:colOff>371476</xdr:colOff>
      <xdr:row>50</xdr:row>
      <xdr:rowOff>171450</xdr:rowOff>
    </xdr:to>
    <xdr:sp macro="" textlink="">
      <xdr:nvSpPr>
        <xdr:cNvPr id="2" name="TextBox 1"/>
        <xdr:cNvSpPr txBox="1"/>
      </xdr:nvSpPr>
      <xdr:spPr>
        <a:xfrm>
          <a:off x="6067425" y="6972300"/>
          <a:ext cx="4772026" cy="2724150"/>
        </a:xfrm>
        <a:prstGeom prst="rect">
          <a:avLst/>
        </a:prstGeom>
        <a:solidFill>
          <a:srgbClr val="FDEAD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This</a:t>
          </a:r>
          <a:r>
            <a:rPr lang="en-US" baseline="0"/>
            <a:t> </a:t>
          </a:r>
          <a:r>
            <a:rPr lang="en-US"/>
            <a:t>sample data file  contains 52 weeks of price and sales data for 3 carton sizes of beer at a small chain of supermarkets.  The price and quantity-sold variables have all been converted to a per-case (i.e., per-24-can) basis to allow prices and quantities to be directly compared in charts and model coefficients.  For example, the value of $19.98 for the price of 12-packs in week 1 means that a 12-pack sold for $9.99 in that week, and the value of 223.5 for cases of 12-packs sold in that week means that 447 12-packs were sold.</a:t>
          </a:r>
          <a:endParaRPr lang="en-US" sz="1100">
            <a:latin typeface="+mn-lt"/>
          </a:endParaRPr>
        </a:p>
        <a:p>
          <a:endParaRPr lang="en-US" sz="1100">
            <a:latin typeface="+mn-lt"/>
          </a:endParaRPr>
        </a:p>
        <a:p>
          <a:r>
            <a:rPr lang="en-US" sz="1100" baseline="0">
              <a:latin typeface="+mn-lt"/>
            </a:rPr>
            <a:t>Variable names have not yet been assigned, so the first thing that needs to be done is to highlight the data range (including the top row with the variable names) and hit the Create Variable Name on the RegressIt menu (or equivalently, use the Create From Selection command on the Formula menu).</a:t>
          </a:r>
        </a:p>
        <a:p>
          <a:endParaRPr lang="en-US" sz="1100" baseline="0">
            <a:latin typeface="+mn-lt"/>
          </a:endParaRPr>
        </a:p>
        <a:p>
          <a:r>
            <a:rPr lang="en-US" sz="1100" baseline="0">
              <a:latin typeface="+mn-lt"/>
            </a:rPr>
            <a:t>Visit </a:t>
          </a:r>
          <a:r>
            <a:rPr lang="en-US" sz="1100" u="sng" baseline="0">
              <a:latin typeface="+mn-lt"/>
            </a:rPr>
            <a:t>RegressIt.com</a:t>
          </a:r>
          <a:r>
            <a:rPr lang="en-US" sz="1100" baseline="0">
              <a:latin typeface="+mn-lt"/>
            </a:rPr>
            <a:t> to see the analysis of the data and download the software.</a:t>
          </a:r>
        </a:p>
        <a:p>
          <a:endParaRPr lang="en-US" sz="1100" baseline="0">
            <a:latin typeface="+mn-lt"/>
          </a:endParaRPr>
        </a:p>
      </xdr:txBody>
    </xdr:sp>
    <xdr:clientData/>
  </xdr:twoCellAnchor>
  <xdr:twoCellAnchor>
    <xdr:from>
      <xdr:col>0</xdr:col>
      <xdr:colOff>57149</xdr:colOff>
      <xdr:row>3</xdr:row>
      <xdr:rowOff>76198</xdr:rowOff>
    </xdr:from>
    <xdr:to>
      <xdr:col>10</xdr:col>
      <xdr:colOff>38100</xdr:colOff>
      <xdr:row>34</xdr:row>
      <xdr:rowOff>104775</xdr:rowOff>
    </xdr:to>
    <xdr:sp macro="" textlink="">
      <xdr:nvSpPr>
        <xdr:cNvPr id="3" name="TextBox 2"/>
        <xdr:cNvSpPr txBox="1"/>
      </xdr:nvSpPr>
      <xdr:spPr>
        <a:xfrm>
          <a:off x="57149" y="647698"/>
          <a:ext cx="6791326" cy="593407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Sigma XL</a:t>
          </a:r>
          <a:r>
            <a:rPr lang="en-US" sz="1100" baseline="0"/>
            <a:t> notes</a:t>
          </a:r>
        </a:p>
        <a:p>
          <a:endParaRPr lang="en-US" sz="1100" baseline="0"/>
        </a:p>
        <a:p>
          <a:r>
            <a:rPr lang="en-US" sz="1100" baseline="0"/>
            <a:t>1.  The program file is an xlam file like that of RegressIt:  it loads only when needed.  It is mainly oriented toward quality control (no time series procedures).  It does include lots of descriptive stats and ANOVA, design of experiments, etc.  </a:t>
          </a:r>
          <a:r>
            <a:rPr lang="en-US" sz="1100" baseline="0">
              <a:solidFill>
                <a:schemeClr val="dk1"/>
              </a:solidFill>
              <a:effectLst/>
              <a:latin typeface="+mn-lt"/>
              <a:ea typeface="+mn-ea"/>
              <a:cs typeface="+mn-cs"/>
            </a:rPr>
            <a:t>It provides basic descriptive stats and regression output in generic Excel format.  Very  similar to StatTools (including the use of multiple output worksheets for a single descriptive analysis or single regression model) but with a bigger menu.  </a:t>
          </a:r>
          <a:endParaRPr lang="en-US" sz="1100" baseline="0"/>
        </a:p>
        <a:p>
          <a:endParaRPr lang="en-US" sz="1100" baseline="0"/>
        </a:p>
        <a:p>
          <a:r>
            <a:rPr lang="en-US" sz="1100" baseline="0"/>
            <a:t>2. Running regressions is easy.  The procedure asks for a data table and reads variable names from the first row.  They are not permanently declared as variables, but this is not too inconvenient.   If you request residual plots, they are produced on a second sheet.  (The first sheet just has table output.)   Residual plots are simple but decently formatted Excel charts:  residuals vs. fitted, histogram and probability plot, residuals vs. obs#.   Charts titles include the relevant variable names but no identifying information about the models that produced them.</a:t>
          </a:r>
        </a:p>
        <a:p>
          <a:endParaRPr lang="en-US" sz="1100" baseline="0"/>
        </a:p>
        <a:p>
          <a:r>
            <a:rPr lang="en-US" sz="1100" baseline="0"/>
            <a:t>3. You need to return to the data sheet to re-run a model, otherwise it tries to read variables from the output sheet.  </a:t>
          </a:r>
        </a:p>
        <a:p>
          <a:endParaRPr lang="en-US" sz="1100" baseline="0"/>
        </a:p>
        <a:p>
          <a:r>
            <a:rPr lang="en-US" sz="1100" baseline="0"/>
            <a:t>4. Additional models are given numbered worksheet titles, e.g., "Multiple Regression (2)".</a:t>
          </a:r>
        </a:p>
        <a:p>
          <a:endParaRPr lang="en-US" sz="1100" baseline="0"/>
        </a:p>
        <a:p>
          <a:r>
            <a:rPr lang="en-US" sz="1100" baseline="0"/>
            <a:t>5. The descriptive statistics procedure gives a good assortment of stats including skewness, kurtosis, and A-D.  </a:t>
          </a:r>
        </a:p>
        <a:p>
          <a:r>
            <a:rPr lang="en-US" sz="1100" baseline="0"/>
            <a:t>A-D stat is unadjusted.</a:t>
          </a:r>
        </a:p>
        <a:p>
          <a:endParaRPr lang="en-US" sz="1100" baseline="0"/>
        </a:p>
        <a:p>
          <a:r>
            <a:rPr lang="en-US" sz="1100" baseline="0"/>
            <a:t>6.  It produces a pretty good scatterplot matrix consisting of standard Excel X-Y charts with trend line, equation, and R-squared.  Axis scales are anchored at the endpoints of the ranges (good).  Overall it is very similar in design to the one in RegressIt, and much better than what is provided by the other add-ins.</a:t>
          </a:r>
        </a:p>
        <a:p>
          <a:endParaRPr lang="en-US" sz="1100" baseline="0"/>
        </a:p>
        <a:p>
          <a:r>
            <a:rPr lang="en-US" sz="1100" baseline="0"/>
            <a:t>7.  The separate correlation matrix procedure produces 4 matrices (with different definitions of correlations) in upper triangular form.</a:t>
          </a:r>
        </a:p>
        <a:p>
          <a:endParaRPr lang="en-US" sz="1100" baseline="0"/>
        </a:p>
        <a:p>
          <a:r>
            <a:rPr lang="en-US" sz="1100" baseline="0"/>
            <a:t>8. Includes a data manipulation tool, but it doesn't include transformations</a:t>
          </a:r>
        </a:p>
        <a:p>
          <a:endParaRPr lang="en-US" sz="1100" baseline="0"/>
        </a:p>
        <a:p>
          <a:r>
            <a:rPr lang="en-US" sz="1100" baseline="0"/>
            <a:t>9. Output worksheets do not include data/time  stamps or other audit trail information.</a:t>
          </a:r>
        </a:p>
        <a:p>
          <a:endParaRPr lang="en-US" sz="1100" baseline="0"/>
        </a:p>
        <a:p>
          <a:r>
            <a:rPr lang="en-US" sz="1100" baseline="0"/>
            <a:t>10. No line fit plot option for simple regression!</a:t>
          </a:r>
        </a:p>
        <a:p>
          <a:endParaRPr lang="en-US" sz="1100" baseline="0"/>
        </a:p>
        <a:p>
          <a:endParaRPr lang="en-US" sz="1100" baseline="0"/>
        </a:p>
        <a:p>
          <a:endParaRPr lang="en-US" sz="1100" baseline="0"/>
        </a:p>
        <a:p>
          <a:endParaRPr lang="en-US" sz="1100" baseline="0"/>
        </a:p>
        <a:p>
          <a:endParaRPr lang="en-US" sz="1100"/>
        </a:p>
      </xdr:txBody>
    </xdr:sp>
    <xdr:clientData/>
  </xdr:twoCellAnchor>
  <xdr:twoCellAnchor editAs="oneCell">
    <xdr:from>
      <xdr:col>10</xdr:col>
      <xdr:colOff>219075</xdr:colOff>
      <xdr:row>1</xdr:row>
      <xdr:rowOff>66675</xdr:rowOff>
    </xdr:from>
    <xdr:to>
      <xdr:col>25</xdr:col>
      <xdr:colOff>151266</xdr:colOff>
      <xdr:row>26</xdr:row>
      <xdr:rowOff>85128</xdr:rowOff>
    </xdr:to>
    <xdr:pic>
      <xdr:nvPicPr>
        <xdr:cNvPr id="4" name="Picture 3"/>
        <xdr:cNvPicPr>
          <a:picLocks noChangeAspect="1"/>
        </xdr:cNvPicPr>
      </xdr:nvPicPr>
      <xdr:blipFill>
        <a:blip xmlns:r="http://schemas.openxmlformats.org/officeDocument/2006/relationships" r:embed="rId1"/>
        <a:stretch>
          <a:fillRect/>
        </a:stretch>
      </xdr:blipFill>
      <xdr:spPr>
        <a:xfrm>
          <a:off x="7029450" y="257175"/>
          <a:ext cx="9076191" cy="4780953"/>
        </a:xfrm>
        <a:prstGeom prst="rect">
          <a:avLst/>
        </a:prstGeom>
      </xdr:spPr>
    </xdr:pic>
    <xdr:clientData/>
  </xdr:twoCellAnchor>
  <xdr:twoCellAnchor editAs="oneCell">
    <xdr:from>
      <xdr:col>22</xdr:col>
      <xdr:colOff>9525</xdr:colOff>
      <xdr:row>9</xdr:row>
      <xdr:rowOff>28575</xdr:rowOff>
    </xdr:from>
    <xdr:to>
      <xdr:col>25</xdr:col>
      <xdr:colOff>599773</xdr:colOff>
      <xdr:row>35</xdr:row>
      <xdr:rowOff>94623</xdr:rowOff>
    </xdr:to>
    <xdr:pic>
      <xdr:nvPicPr>
        <xdr:cNvPr id="5" name="Picture 4"/>
        <xdr:cNvPicPr>
          <a:picLocks noChangeAspect="1"/>
        </xdr:cNvPicPr>
      </xdr:nvPicPr>
      <xdr:blipFill>
        <a:blip xmlns:r="http://schemas.openxmlformats.org/officeDocument/2006/relationships" r:embed="rId2"/>
        <a:stretch>
          <a:fillRect/>
        </a:stretch>
      </xdr:blipFill>
      <xdr:spPr>
        <a:xfrm>
          <a:off x="14135100" y="1743075"/>
          <a:ext cx="2419048" cy="5019048"/>
        </a:xfrm>
        <a:prstGeom prst="rect">
          <a:avLst/>
        </a:prstGeom>
      </xdr:spPr>
    </xdr:pic>
    <xdr:clientData/>
  </xdr:twoCellAnchor>
  <xdr:twoCellAnchor editAs="oneCell">
    <xdr:from>
      <xdr:col>28</xdr:col>
      <xdr:colOff>0</xdr:colOff>
      <xdr:row>6</xdr:row>
      <xdr:rowOff>0</xdr:rowOff>
    </xdr:from>
    <xdr:to>
      <xdr:col>31</xdr:col>
      <xdr:colOff>209295</xdr:colOff>
      <xdr:row>23</xdr:row>
      <xdr:rowOff>171024</xdr:rowOff>
    </xdr:to>
    <xdr:pic>
      <xdr:nvPicPr>
        <xdr:cNvPr id="7" name="Picture 6"/>
        <xdr:cNvPicPr>
          <a:picLocks noChangeAspect="1"/>
        </xdr:cNvPicPr>
      </xdr:nvPicPr>
      <xdr:blipFill>
        <a:blip xmlns:r="http://schemas.openxmlformats.org/officeDocument/2006/relationships" r:embed="rId3"/>
        <a:stretch>
          <a:fillRect/>
        </a:stretch>
      </xdr:blipFill>
      <xdr:spPr>
        <a:xfrm>
          <a:off x="17783175" y="1143000"/>
          <a:ext cx="2038095" cy="34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1</xdr:col>
      <xdr:colOff>0</xdr:colOff>
      <xdr:row>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1</xdr:col>
      <xdr:colOff>0</xdr:colOff>
      <xdr:row>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0</xdr:rowOff>
    </xdr:from>
    <xdr:to>
      <xdr:col>1</xdr:col>
      <xdr:colOff>0</xdr:colOff>
      <xdr:row>5</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xdr:row>
      <xdr:rowOff>0</xdr:rowOff>
    </xdr:from>
    <xdr:to>
      <xdr:col>1</xdr:col>
      <xdr:colOff>0</xdr:colOff>
      <xdr:row>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0</xdr:row>
      <xdr:rowOff>0</xdr:rowOff>
    </xdr:from>
    <xdr:to>
      <xdr:col>2</xdr:col>
      <xdr:colOff>0</xdr:colOff>
      <xdr:row>1</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xdr:row>
      <xdr:rowOff>0</xdr:rowOff>
    </xdr:from>
    <xdr:to>
      <xdr:col>2</xdr:col>
      <xdr:colOff>0</xdr:colOff>
      <xdr:row>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3</xdr:row>
      <xdr:rowOff>0</xdr:rowOff>
    </xdr:from>
    <xdr:to>
      <xdr:col>2</xdr:col>
      <xdr:colOff>0</xdr:colOff>
      <xdr:row>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4</xdr:row>
      <xdr:rowOff>0</xdr:rowOff>
    </xdr:from>
    <xdr:to>
      <xdr:col>2</xdr:col>
      <xdr:colOff>0</xdr:colOff>
      <xdr:row>5</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5</xdr:row>
      <xdr:rowOff>0</xdr:rowOff>
    </xdr:from>
    <xdr:to>
      <xdr:col>2</xdr:col>
      <xdr:colOff>0</xdr:colOff>
      <xdr:row>6</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0</xdr:row>
      <xdr:rowOff>0</xdr:rowOff>
    </xdr:from>
    <xdr:to>
      <xdr:col>3</xdr:col>
      <xdr:colOff>0</xdr:colOff>
      <xdr:row>1</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1</xdr:row>
      <xdr:rowOff>0</xdr:rowOff>
    </xdr:from>
    <xdr:to>
      <xdr:col>3</xdr:col>
      <xdr:colOff>0</xdr:colOff>
      <xdr:row>2</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3</xdr:row>
      <xdr:rowOff>0</xdr:rowOff>
    </xdr:from>
    <xdr:to>
      <xdr:col>3</xdr:col>
      <xdr:colOff>0</xdr:colOff>
      <xdr:row>4</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4</xdr:row>
      <xdr:rowOff>0</xdr:rowOff>
    </xdr:from>
    <xdr:to>
      <xdr:col>3</xdr:col>
      <xdr:colOff>0</xdr:colOff>
      <xdr:row>5</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0</xdr:colOff>
      <xdr:row>5</xdr:row>
      <xdr:rowOff>0</xdr:rowOff>
    </xdr:from>
    <xdr:to>
      <xdr:col>3</xdr:col>
      <xdr:colOff>0</xdr:colOff>
      <xdr:row>6</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0</xdr:row>
      <xdr:rowOff>0</xdr:rowOff>
    </xdr:from>
    <xdr:to>
      <xdr:col>4</xdr:col>
      <xdr:colOff>0</xdr:colOff>
      <xdr:row>1</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1</xdr:row>
      <xdr:rowOff>0</xdr:rowOff>
    </xdr:from>
    <xdr:to>
      <xdr:col>4</xdr:col>
      <xdr:colOff>0</xdr:colOff>
      <xdr:row>2</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2</xdr:row>
      <xdr:rowOff>0</xdr:rowOff>
    </xdr:from>
    <xdr:to>
      <xdr:col>4</xdr:col>
      <xdr:colOff>0</xdr:colOff>
      <xdr:row>3</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0</xdr:colOff>
      <xdr:row>4</xdr:row>
      <xdr:rowOff>0</xdr:rowOff>
    </xdr:from>
    <xdr:to>
      <xdr:col>4</xdr:col>
      <xdr:colOff>0</xdr:colOff>
      <xdr:row>5</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5</xdr:row>
      <xdr:rowOff>0</xdr:rowOff>
    </xdr:from>
    <xdr:to>
      <xdr:col>4</xdr:col>
      <xdr:colOff>0</xdr:colOff>
      <xdr:row>6</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0</xdr:row>
      <xdr:rowOff>0</xdr:rowOff>
    </xdr:from>
    <xdr:to>
      <xdr:col>5</xdr:col>
      <xdr:colOff>0</xdr:colOff>
      <xdr:row>1</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1</xdr:row>
      <xdr:rowOff>0</xdr:rowOff>
    </xdr:from>
    <xdr:to>
      <xdr:col>5</xdr:col>
      <xdr:colOff>0</xdr:colOff>
      <xdr:row>2</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0</xdr:colOff>
      <xdr:row>2</xdr:row>
      <xdr:rowOff>0</xdr:rowOff>
    </xdr:from>
    <xdr:to>
      <xdr:col>5</xdr:col>
      <xdr:colOff>0</xdr:colOff>
      <xdr:row>3</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3</xdr:row>
      <xdr:rowOff>0</xdr:rowOff>
    </xdr:from>
    <xdr:to>
      <xdr:col>5</xdr:col>
      <xdr:colOff>0</xdr:colOff>
      <xdr:row>4</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5</xdr:row>
      <xdr:rowOff>0</xdr:rowOff>
    </xdr:from>
    <xdr:to>
      <xdr:col>5</xdr:col>
      <xdr:colOff>0</xdr:colOff>
      <xdr:row>6</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0</xdr:row>
      <xdr:rowOff>0</xdr:rowOff>
    </xdr:from>
    <xdr:to>
      <xdr:col>6</xdr:col>
      <xdr:colOff>0</xdr:colOff>
      <xdr:row>1</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1</xdr:row>
      <xdr:rowOff>0</xdr:rowOff>
    </xdr:from>
    <xdr:to>
      <xdr:col>6</xdr:col>
      <xdr:colOff>0</xdr:colOff>
      <xdr:row>2</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2</xdr:row>
      <xdr:rowOff>0</xdr:rowOff>
    </xdr:from>
    <xdr:to>
      <xdr:col>6</xdr:col>
      <xdr:colOff>0</xdr:colOff>
      <xdr:row>3</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3</xdr:row>
      <xdr:rowOff>0</xdr:rowOff>
    </xdr:from>
    <xdr:to>
      <xdr:col>6</xdr:col>
      <xdr:colOff>0</xdr:colOff>
      <xdr:row>4</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4</xdr:row>
      <xdr:rowOff>0</xdr:rowOff>
    </xdr:from>
    <xdr:to>
      <xdr:col>6</xdr:col>
      <xdr:colOff>0</xdr:colOff>
      <xdr:row>5</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12700</xdr:rowOff>
    </xdr:from>
    <xdr:to>
      <xdr:col>17</xdr:col>
      <xdr:colOff>304800</xdr:colOff>
      <xdr:row>14</xdr:row>
      <xdr:rowOff>88900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241300</xdr:colOff>
      <xdr:row>0</xdr:row>
      <xdr:rowOff>12700</xdr:rowOff>
    </xdr:from>
    <xdr:to>
      <xdr:col>24</xdr:col>
      <xdr:colOff>546100</xdr:colOff>
      <xdr:row>14</xdr:row>
      <xdr:rowOff>88900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241300</xdr:colOff>
      <xdr:row>14</xdr:row>
      <xdr:rowOff>12700</xdr:rowOff>
    </xdr:from>
    <xdr:to>
      <xdr:col>24</xdr:col>
      <xdr:colOff>546100</xdr:colOff>
      <xdr:row>28</xdr:row>
      <xdr:rowOff>88900</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14</xdr:row>
      <xdr:rowOff>12700</xdr:rowOff>
    </xdr:from>
    <xdr:to>
      <xdr:col>17</xdr:col>
      <xdr:colOff>304800</xdr:colOff>
      <xdr:row>28</xdr:row>
      <xdr:rowOff>88900</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28</xdr:row>
      <xdr:rowOff>25400</xdr:rowOff>
    </xdr:from>
    <xdr:to>
      <xdr:col>17</xdr:col>
      <xdr:colOff>304800</xdr:colOff>
      <xdr:row>42</xdr:row>
      <xdr:rowOff>101600</xdr:rowOff>
    </xdr:to>
    <xdr:graphicFrame macro="">
      <xdr:nvGraphicFramePr>
        <xdr:cNvPr id="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0</xdr:row>
      <xdr:rowOff>12700</xdr:rowOff>
    </xdr:from>
    <xdr:to>
      <xdr:col>19</xdr:col>
      <xdr:colOff>304800</xdr:colOff>
      <xdr:row>14</xdr:row>
      <xdr:rowOff>88900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241300</xdr:colOff>
      <xdr:row>0</xdr:row>
      <xdr:rowOff>12700</xdr:rowOff>
    </xdr:from>
    <xdr:to>
      <xdr:col>26</xdr:col>
      <xdr:colOff>546100</xdr:colOff>
      <xdr:row>14</xdr:row>
      <xdr:rowOff>88900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241300</xdr:colOff>
      <xdr:row>14</xdr:row>
      <xdr:rowOff>12700</xdr:rowOff>
    </xdr:from>
    <xdr:to>
      <xdr:col>26</xdr:col>
      <xdr:colOff>546100</xdr:colOff>
      <xdr:row>28</xdr:row>
      <xdr:rowOff>88900</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14</xdr:row>
      <xdr:rowOff>12700</xdr:rowOff>
    </xdr:from>
    <xdr:to>
      <xdr:col>19</xdr:col>
      <xdr:colOff>304800</xdr:colOff>
      <xdr:row>28</xdr:row>
      <xdr:rowOff>88900</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28</xdr:row>
      <xdr:rowOff>25400</xdr:rowOff>
    </xdr:from>
    <xdr:to>
      <xdr:col>19</xdr:col>
      <xdr:colOff>304800</xdr:colOff>
      <xdr:row>42</xdr:row>
      <xdr:rowOff>101600</xdr:rowOff>
    </xdr:to>
    <xdr:graphicFrame macro="">
      <xdr:nvGraphicFramePr>
        <xdr:cNvPr id="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241300</xdr:colOff>
      <xdr:row>28</xdr:row>
      <xdr:rowOff>25400</xdr:rowOff>
    </xdr:from>
    <xdr:to>
      <xdr:col>26</xdr:col>
      <xdr:colOff>546100</xdr:colOff>
      <xdr:row>42</xdr:row>
      <xdr:rowOff>101600</xdr:rowOff>
    </xdr:to>
    <xdr:graphicFrame macro="">
      <xdr:nvGraphicFramePr>
        <xdr:cNvPr id="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482600</xdr:colOff>
      <xdr:row>28</xdr:row>
      <xdr:rowOff>25400</xdr:rowOff>
    </xdr:from>
    <xdr:to>
      <xdr:col>34</xdr:col>
      <xdr:colOff>177800</xdr:colOff>
      <xdr:row>42</xdr:row>
      <xdr:rowOff>101600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rogram%20Files\SigmaXL\SigmaXL.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hbone5"/>
      <sheetName val="Prioritization Matrix"/>
      <sheetName val=" Cause &amp; Effect (Fishbone)"/>
      <sheetName val=" Cause &amp; Effect Template"/>
      <sheetName val=" Fishbone"/>
      <sheetName val="Multiple Regression"/>
      <sheetName val="Cause &amp; Effect (Fishbone)"/>
      <sheetName val="Fishbone"/>
      <sheetName val=" FMEA"/>
      <sheetName val="C (Count) Control Chart"/>
      <sheetName val="Individuals Control Chart"/>
      <sheetName val="Run Chart"/>
      <sheetName val="Histogram"/>
      <sheetName val="SIPOC"/>
      <sheetName val="Pareto Chart"/>
      <sheetName val="VA Process Load"/>
      <sheetName val="IPO Diagram"/>
      <sheetName val="OEE"/>
      <sheetName val="Stakeholder Analysis"/>
      <sheetName val="Rough data"/>
      <sheetName val="Takt Time"/>
      <sheetName val="Pugh Matrix"/>
      <sheetName val="30by30"/>
      <sheetName val="20by20"/>
      <sheetName val="10by10"/>
      <sheetName val="Charter"/>
      <sheetName val="Measurement Plan"/>
      <sheetName val="Control Plan"/>
      <sheetName val="Gage R&amp;R"/>
      <sheetName val="Weibull"/>
      <sheetName val="DOE_Lookup"/>
      <sheetName val="Att_MSA_Bin"/>
      <sheetName val="Gage R&amp;R (Crossed) WKS"/>
      <sheetName val="DOE_Analyze"/>
      <sheetName val="MISC"/>
      <sheetName val="DOE"/>
      <sheetName val="Sheet5"/>
      <sheetName val="Sheet4"/>
      <sheetName val="Sheet3"/>
      <sheetName val="Gage_R&amp;R"/>
      <sheetName val="FMEA"/>
      <sheetName val="Attribute MSA"/>
      <sheetName val="Process Sigma Continuous"/>
      <sheetName val="Sheet2"/>
      <sheetName val="Sheet1"/>
      <sheetName val="xbarlook"/>
      <sheetName val="ppforpivot1"/>
      <sheetName val="Process Sigma Discrete"/>
      <sheetName val="SampleCharts"/>
      <sheetName val="SampleMultiCharts"/>
      <sheetName val="Five-Factor 16-Run DOE"/>
      <sheetName val="Four-Factor 16-Run DOE"/>
      <sheetName val="Three-Factor 8-Run DOE"/>
      <sheetName val="Four-Factor 8-Run DOE"/>
      <sheetName val="Five-Factor 8-Run DOE"/>
      <sheetName val="Two-Factor 4-Run DOE"/>
      <sheetName val="Three-Factor 4-Run DOE"/>
      <sheetName val="C&amp;E Matrix"/>
      <sheetName val="Binary Logistic"/>
      <sheetName val="Ordinal Logistic Regression"/>
      <sheetName val="Sample Size Discrete"/>
      <sheetName val="Value Stream Mapping"/>
      <sheetName val="Process Capability Ind"/>
      <sheetName val="Process Capability &amp; CI"/>
      <sheetName val="1 Proportion CI"/>
      <sheetName val="2 Sample F-Test"/>
      <sheetName val="1 Sample CI StDev"/>
      <sheetName val="2 Sample t-Test Unequal Var"/>
      <sheetName val="2 Sample t-Test Equal Var"/>
      <sheetName val="1 Sample t - CI Mean"/>
      <sheetName val="Sample Size Continuous"/>
      <sheetName val="Poisson Dist Probability"/>
      <sheetName val="Binomial Dist Probability"/>
      <sheetName val="Inverse Normal Calc"/>
      <sheetName val="Lognormal Dist Probability"/>
      <sheetName val="Weibull Dist Probability"/>
      <sheetName val="Exponential Dist Probability"/>
      <sheetName val="Normal Dist Probability"/>
      <sheetName val="Hypergeometric Dist Probability"/>
      <sheetName val="2 Proportions"/>
      <sheetName val="Distfit"/>
      <sheetName val="Johnson"/>
      <sheetName val="Nonnormal Weibull"/>
      <sheetName val="Solution Selection Matrix"/>
      <sheetName val="Cause &amp; Effect Templat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ow r="1">
          <cell r="A1" t="str">
            <v>test1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3"/>
  <sheetViews>
    <sheetView tabSelected="1" workbookViewId="0"/>
  </sheetViews>
  <sheetFormatPr defaultRowHeight="15" x14ac:dyDescent="0.25"/>
  <cols>
    <col min="2" max="4" width="10.7109375" bestFit="1" customWidth="1"/>
    <col min="5" max="7" width="11.140625" bestFit="1" customWidth="1"/>
  </cols>
  <sheetData>
    <row r="1" spans="1:7" x14ac:dyDescent="0.25">
      <c r="A1" t="s">
        <v>0</v>
      </c>
      <c r="B1" t="s">
        <v>1</v>
      </c>
      <c r="C1" t="s">
        <v>2</v>
      </c>
      <c r="D1" t="s">
        <v>3</v>
      </c>
      <c r="E1" t="s">
        <v>4</v>
      </c>
      <c r="F1" t="s">
        <v>5</v>
      </c>
      <c r="G1" t="s">
        <v>6</v>
      </c>
    </row>
    <row r="2" spans="1:7" x14ac:dyDescent="0.25">
      <c r="A2">
        <v>1</v>
      </c>
      <c r="B2" s="1">
        <v>19.98</v>
      </c>
      <c r="C2" s="1">
        <v>14.1</v>
      </c>
      <c r="D2" s="1">
        <v>15.19</v>
      </c>
      <c r="E2" s="2">
        <v>223.5</v>
      </c>
      <c r="F2" s="2">
        <v>439</v>
      </c>
      <c r="G2" s="1">
        <v>55</v>
      </c>
    </row>
    <row r="3" spans="1:7" x14ac:dyDescent="0.25">
      <c r="A3">
        <v>2</v>
      </c>
      <c r="B3" s="1">
        <v>19.98</v>
      </c>
      <c r="C3" s="1">
        <v>18.649999999999999</v>
      </c>
      <c r="D3" s="1">
        <v>15.19</v>
      </c>
      <c r="E3" s="2">
        <v>215</v>
      </c>
      <c r="F3" s="2">
        <v>98</v>
      </c>
      <c r="G3" s="1">
        <v>66.75</v>
      </c>
    </row>
    <row r="4" spans="1:7" x14ac:dyDescent="0.25">
      <c r="A4">
        <v>3</v>
      </c>
      <c r="B4" s="1">
        <v>19.98</v>
      </c>
      <c r="C4" s="1">
        <v>18.649999999999999</v>
      </c>
      <c r="D4" s="1">
        <v>13.87</v>
      </c>
      <c r="E4" s="2">
        <v>227.5</v>
      </c>
      <c r="F4" s="2">
        <v>70</v>
      </c>
      <c r="G4" s="1">
        <v>242</v>
      </c>
    </row>
    <row r="5" spans="1:7" x14ac:dyDescent="0.25">
      <c r="A5">
        <v>4</v>
      </c>
      <c r="B5" s="1">
        <v>19.98</v>
      </c>
      <c r="C5" s="1">
        <v>18.649999999999999</v>
      </c>
      <c r="D5" s="1">
        <v>12.83</v>
      </c>
      <c r="E5" s="2">
        <v>244.5</v>
      </c>
      <c r="F5" s="2">
        <v>52</v>
      </c>
      <c r="G5" s="1">
        <v>488.5</v>
      </c>
    </row>
    <row r="6" spans="1:7" x14ac:dyDescent="0.25">
      <c r="A6">
        <v>5</v>
      </c>
      <c r="B6" s="1">
        <v>19.98</v>
      </c>
      <c r="C6" s="1">
        <v>18.649999999999999</v>
      </c>
      <c r="D6" s="1">
        <v>13.16</v>
      </c>
      <c r="E6" s="2">
        <v>313.5</v>
      </c>
      <c r="F6" s="2">
        <v>64</v>
      </c>
      <c r="G6" s="1">
        <v>308.75</v>
      </c>
    </row>
    <row r="7" spans="1:7" x14ac:dyDescent="0.25">
      <c r="A7">
        <v>6</v>
      </c>
      <c r="B7" s="1">
        <v>19.98</v>
      </c>
      <c r="C7" s="1">
        <v>18.649999999999999</v>
      </c>
      <c r="D7" s="1">
        <v>15.19</v>
      </c>
      <c r="E7" s="2">
        <v>279</v>
      </c>
      <c r="F7" s="2">
        <v>72</v>
      </c>
      <c r="G7" s="1">
        <v>111.75</v>
      </c>
    </row>
    <row r="8" spans="1:7" x14ac:dyDescent="0.25">
      <c r="A8">
        <v>7</v>
      </c>
      <c r="B8" s="1">
        <v>19.98</v>
      </c>
      <c r="C8" s="1">
        <v>18.649999999999999</v>
      </c>
      <c r="D8" s="1">
        <v>13.92</v>
      </c>
      <c r="E8" s="2">
        <v>238</v>
      </c>
      <c r="F8" s="2">
        <v>47</v>
      </c>
      <c r="G8" s="1">
        <v>252.5</v>
      </c>
    </row>
    <row r="9" spans="1:7" x14ac:dyDescent="0.25">
      <c r="A9">
        <v>8</v>
      </c>
      <c r="B9" s="1">
        <v>20.100000000000001</v>
      </c>
      <c r="C9" s="1">
        <v>18.73</v>
      </c>
      <c r="D9" s="1">
        <v>14.42</v>
      </c>
      <c r="E9" s="2">
        <v>315.5</v>
      </c>
      <c r="F9" s="2">
        <v>85</v>
      </c>
      <c r="G9" s="1">
        <v>221.25</v>
      </c>
    </row>
    <row r="10" spans="1:7" x14ac:dyDescent="0.25">
      <c r="A10">
        <v>9</v>
      </c>
      <c r="B10" s="1">
        <v>20.12</v>
      </c>
      <c r="C10" s="1">
        <v>18.75</v>
      </c>
      <c r="D10" s="1">
        <v>13.83</v>
      </c>
      <c r="E10" s="2">
        <v>217</v>
      </c>
      <c r="F10" s="2">
        <v>59</v>
      </c>
      <c r="G10" s="1">
        <v>245.25</v>
      </c>
    </row>
    <row r="11" spans="1:7" x14ac:dyDescent="0.25">
      <c r="A11">
        <v>10</v>
      </c>
      <c r="B11" s="1">
        <v>20.13</v>
      </c>
      <c r="C11" s="1">
        <v>18.75</v>
      </c>
      <c r="D11" s="1">
        <v>14.5</v>
      </c>
      <c r="E11" s="2">
        <v>209.5</v>
      </c>
      <c r="F11" s="2">
        <v>63</v>
      </c>
      <c r="G11" s="1">
        <v>148.5</v>
      </c>
    </row>
    <row r="12" spans="1:7" x14ac:dyDescent="0.25">
      <c r="A12">
        <v>11</v>
      </c>
      <c r="B12" s="1">
        <v>20.14</v>
      </c>
      <c r="C12" s="1">
        <v>18.75</v>
      </c>
      <c r="D12" s="1">
        <v>13.87</v>
      </c>
      <c r="E12" s="2">
        <v>227</v>
      </c>
      <c r="F12" s="2">
        <v>57</v>
      </c>
      <c r="G12" s="1">
        <v>229.75</v>
      </c>
    </row>
    <row r="13" spans="1:7" x14ac:dyDescent="0.25">
      <c r="A13">
        <v>12</v>
      </c>
      <c r="B13" s="1">
        <v>20.12</v>
      </c>
      <c r="C13" s="1">
        <v>18.75</v>
      </c>
      <c r="D13" s="1">
        <v>13.64</v>
      </c>
      <c r="E13" s="2">
        <v>216.5</v>
      </c>
      <c r="F13" s="2">
        <v>54</v>
      </c>
      <c r="G13" s="1">
        <v>312</v>
      </c>
    </row>
    <row r="14" spans="1:7" x14ac:dyDescent="0.25">
      <c r="A14">
        <v>13</v>
      </c>
      <c r="B14" s="1">
        <v>20.12</v>
      </c>
      <c r="C14" s="1">
        <v>13.87</v>
      </c>
      <c r="D14" s="1">
        <v>14.31</v>
      </c>
      <c r="E14" s="2">
        <v>169</v>
      </c>
      <c r="F14" s="2">
        <v>404</v>
      </c>
      <c r="G14" s="1">
        <v>96.75</v>
      </c>
    </row>
    <row r="15" spans="1:7" x14ac:dyDescent="0.25">
      <c r="A15">
        <v>14</v>
      </c>
      <c r="B15" s="1">
        <v>20.13</v>
      </c>
      <c r="C15" s="1">
        <v>14.27</v>
      </c>
      <c r="D15" s="1">
        <v>13.85</v>
      </c>
      <c r="E15" s="2">
        <v>178</v>
      </c>
      <c r="F15" s="2">
        <v>380</v>
      </c>
      <c r="G15" s="1">
        <v>123.25</v>
      </c>
    </row>
    <row r="16" spans="1:7" x14ac:dyDescent="0.25">
      <c r="A16">
        <v>15</v>
      </c>
      <c r="B16" s="1">
        <v>20.14</v>
      </c>
      <c r="C16" s="1">
        <v>18.760000000000002</v>
      </c>
      <c r="D16" s="1">
        <v>14.2</v>
      </c>
      <c r="E16" s="2">
        <v>301.5</v>
      </c>
      <c r="F16" s="2">
        <v>65</v>
      </c>
      <c r="G16" s="1">
        <v>200.5</v>
      </c>
    </row>
    <row r="17" spans="1:7" x14ac:dyDescent="0.25">
      <c r="A17">
        <v>16</v>
      </c>
      <c r="B17" s="1">
        <v>20.14</v>
      </c>
      <c r="C17" s="1">
        <v>18.77</v>
      </c>
      <c r="D17" s="1">
        <v>13.64</v>
      </c>
      <c r="E17" s="2">
        <v>266.5</v>
      </c>
      <c r="F17" s="2">
        <v>40</v>
      </c>
      <c r="G17" s="1">
        <v>359.75</v>
      </c>
    </row>
    <row r="18" spans="1:7" x14ac:dyDescent="0.25">
      <c r="A18">
        <v>17</v>
      </c>
      <c r="B18" s="1">
        <v>20.13</v>
      </c>
      <c r="C18" s="1">
        <v>13.87</v>
      </c>
      <c r="D18" s="1">
        <v>14.33</v>
      </c>
      <c r="E18" s="2">
        <v>182.5</v>
      </c>
      <c r="F18" s="2">
        <v>456</v>
      </c>
      <c r="G18" s="1">
        <v>113.5</v>
      </c>
    </row>
    <row r="19" spans="1:7" x14ac:dyDescent="0.25">
      <c r="A19">
        <v>18</v>
      </c>
      <c r="B19" s="1">
        <v>20.13</v>
      </c>
      <c r="C19" s="1">
        <v>14.14</v>
      </c>
      <c r="D19" s="1">
        <v>13.14</v>
      </c>
      <c r="E19" s="2">
        <v>159</v>
      </c>
      <c r="F19" s="2">
        <v>176</v>
      </c>
      <c r="G19" s="1">
        <v>136.5</v>
      </c>
    </row>
    <row r="20" spans="1:7" x14ac:dyDescent="0.25">
      <c r="A20">
        <v>19</v>
      </c>
      <c r="B20" s="1">
        <v>20.13</v>
      </c>
      <c r="C20" s="1">
        <v>18.760000000000002</v>
      </c>
      <c r="D20" s="1">
        <v>13.81</v>
      </c>
      <c r="E20" s="2">
        <v>285.5</v>
      </c>
      <c r="F20" s="2">
        <v>61</v>
      </c>
      <c r="G20" s="1">
        <v>225.5</v>
      </c>
    </row>
    <row r="21" spans="1:7" x14ac:dyDescent="0.25">
      <c r="A21">
        <v>20</v>
      </c>
      <c r="B21" s="1">
        <v>20.13</v>
      </c>
      <c r="C21" s="1">
        <v>18.72</v>
      </c>
      <c r="D21" s="1">
        <v>15.19</v>
      </c>
      <c r="E21" s="2">
        <v>360</v>
      </c>
      <c r="F21" s="2">
        <v>91</v>
      </c>
      <c r="G21" s="1">
        <v>122.25</v>
      </c>
    </row>
    <row r="22" spans="1:7" x14ac:dyDescent="0.25">
      <c r="A22">
        <v>21</v>
      </c>
      <c r="B22" s="1">
        <v>20.13</v>
      </c>
      <c r="C22" s="1">
        <v>18.760000000000002</v>
      </c>
      <c r="D22" s="1">
        <v>13.13</v>
      </c>
      <c r="E22" s="2">
        <v>263</v>
      </c>
      <c r="F22" s="2">
        <v>59</v>
      </c>
      <c r="G22" s="1">
        <v>443.75</v>
      </c>
    </row>
    <row r="23" spans="1:7" x14ac:dyDescent="0.25">
      <c r="A23">
        <v>22</v>
      </c>
      <c r="B23" s="1">
        <v>19.18</v>
      </c>
      <c r="C23" s="1">
        <v>18.760000000000002</v>
      </c>
      <c r="D23" s="1">
        <v>13.63</v>
      </c>
      <c r="E23" s="2">
        <v>443.5</v>
      </c>
      <c r="F23" s="2">
        <v>83</v>
      </c>
      <c r="G23" s="1">
        <v>322.75</v>
      </c>
    </row>
    <row r="24" spans="1:7" x14ac:dyDescent="0.25">
      <c r="A24">
        <v>23</v>
      </c>
      <c r="B24" s="1">
        <v>14.78</v>
      </c>
      <c r="C24" s="1">
        <v>18.739999999999998</v>
      </c>
      <c r="D24" s="1">
        <v>15.19</v>
      </c>
      <c r="E24" s="2">
        <v>1101.5</v>
      </c>
      <c r="F24" s="2">
        <v>41</v>
      </c>
      <c r="G24" s="1">
        <v>53</v>
      </c>
    </row>
    <row r="25" spans="1:7" x14ac:dyDescent="0.25">
      <c r="A25">
        <v>24</v>
      </c>
      <c r="B25" s="1">
        <v>16.04</v>
      </c>
      <c r="C25" s="1">
        <v>18.75</v>
      </c>
      <c r="D25" s="1">
        <v>13.89</v>
      </c>
      <c r="E25" s="2">
        <v>814</v>
      </c>
      <c r="F25" s="2">
        <v>47</v>
      </c>
      <c r="G25" s="1">
        <v>140.75</v>
      </c>
    </row>
    <row r="26" spans="1:7" x14ac:dyDescent="0.25">
      <c r="A26">
        <v>25</v>
      </c>
      <c r="B26" s="1">
        <v>20.12</v>
      </c>
      <c r="C26" s="1">
        <v>18.75</v>
      </c>
      <c r="D26" s="1">
        <v>14.28</v>
      </c>
      <c r="E26" s="2">
        <v>365</v>
      </c>
      <c r="F26" s="2">
        <v>84</v>
      </c>
      <c r="G26" s="1">
        <v>210.75</v>
      </c>
    </row>
    <row r="27" spans="1:7" x14ac:dyDescent="0.25">
      <c r="A27">
        <v>26</v>
      </c>
      <c r="B27" s="1">
        <v>19.75</v>
      </c>
      <c r="C27" s="1">
        <v>18.75</v>
      </c>
      <c r="D27" s="1">
        <v>15.19</v>
      </c>
      <c r="E27" s="2">
        <v>510</v>
      </c>
      <c r="F27" s="2">
        <v>85</v>
      </c>
      <c r="G27" s="1">
        <v>110.5</v>
      </c>
    </row>
    <row r="28" spans="1:7" x14ac:dyDescent="0.25">
      <c r="A28">
        <v>27</v>
      </c>
      <c r="B28" s="1">
        <v>19.649999999999999</v>
      </c>
      <c r="C28" s="1">
        <v>18.75</v>
      </c>
      <c r="D28" s="1">
        <v>13.12</v>
      </c>
      <c r="E28" s="2">
        <v>580.5</v>
      </c>
      <c r="F28" s="2">
        <v>116</v>
      </c>
      <c r="G28" s="1">
        <v>568.25</v>
      </c>
    </row>
    <row r="29" spans="1:7" x14ac:dyDescent="0.25">
      <c r="A29">
        <v>28</v>
      </c>
      <c r="B29" s="1">
        <v>19.690000000000001</v>
      </c>
      <c r="C29" s="1">
        <v>13.79</v>
      </c>
      <c r="D29" s="1">
        <v>13.78</v>
      </c>
      <c r="E29" s="2">
        <v>251</v>
      </c>
      <c r="F29" s="2">
        <v>544</v>
      </c>
      <c r="G29" s="1">
        <v>115.5</v>
      </c>
    </row>
    <row r="30" spans="1:7" x14ac:dyDescent="0.25">
      <c r="A30">
        <v>29</v>
      </c>
      <c r="B30" s="1">
        <v>20.12</v>
      </c>
      <c r="C30" s="1">
        <v>13.49</v>
      </c>
      <c r="D30" s="1">
        <v>15.19</v>
      </c>
      <c r="E30" s="2">
        <v>237</v>
      </c>
      <c r="F30" s="2">
        <v>890</v>
      </c>
      <c r="G30" s="1">
        <v>58.75</v>
      </c>
    </row>
    <row r="31" spans="1:7" x14ac:dyDescent="0.25">
      <c r="A31">
        <v>30</v>
      </c>
      <c r="B31" s="1">
        <v>20.12</v>
      </c>
      <c r="C31" s="1">
        <v>14.89</v>
      </c>
      <c r="D31" s="1">
        <v>15.19</v>
      </c>
      <c r="E31" s="2">
        <v>302.5</v>
      </c>
      <c r="F31" s="2">
        <v>371</v>
      </c>
      <c r="G31" s="1">
        <v>77.25</v>
      </c>
    </row>
    <row r="32" spans="1:7" x14ac:dyDescent="0.25">
      <c r="A32">
        <v>31</v>
      </c>
      <c r="B32" s="1">
        <v>20.13</v>
      </c>
      <c r="C32" s="1">
        <v>13.94</v>
      </c>
      <c r="D32" s="1">
        <v>15.19</v>
      </c>
      <c r="E32" s="2">
        <v>229.5</v>
      </c>
      <c r="F32" s="2">
        <v>557</v>
      </c>
      <c r="G32" s="1">
        <v>66.25</v>
      </c>
    </row>
    <row r="33" spans="1:7" x14ac:dyDescent="0.25">
      <c r="A33">
        <v>32</v>
      </c>
      <c r="B33" s="1">
        <v>20.14</v>
      </c>
      <c r="C33" s="1">
        <v>13.67</v>
      </c>
      <c r="D33" s="1">
        <v>15.19</v>
      </c>
      <c r="E33" s="2">
        <v>188.5</v>
      </c>
      <c r="F33" s="2">
        <v>775</v>
      </c>
      <c r="G33" s="1">
        <v>50</v>
      </c>
    </row>
    <row r="34" spans="1:7" x14ac:dyDescent="0.25">
      <c r="A34">
        <v>33</v>
      </c>
      <c r="B34" s="1">
        <v>15.14</v>
      </c>
      <c r="C34" s="1">
        <v>14.43</v>
      </c>
      <c r="D34" s="1">
        <v>15.19</v>
      </c>
      <c r="E34" s="2">
        <v>795.5</v>
      </c>
      <c r="F34" s="2">
        <v>236</v>
      </c>
      <c r="G34" s="1">
        <v>46.5</v>
      </c>
    </row>
    <row r="35" spans="1:7" x14ac:dyDescent="0.25">
      <c r="A35">
        <v>34</v>
      </c>
      <c r="B35" s="1">
        <v>14.33</v>
      </c>
      <c r="C35" s="1">
        <v>18.75</v>
      </c>
      <c r="D35" s="1">
        <v>15.19</v>
      </c>
      <c r="E35" s="2">
        <v>1556.5</v>
      </c>
      <c r="F35" s="2">
        <v>43</v>
      </c>
      <c r="G35" s="1">
        <v>65.75</v>
      </c>
    </row>
    <row r="36" spans="1:7" x14ac:dyDescent="0.25">
      <c r="A36">
        <v>35</v>
      </c>
      <c r="B36" s="1">
        <v>16.239999999999998</v>
      </c>
      <c r="C36" s="1">
        <v>18.22</v>
      </c>
      <c r="D36" s="1">
        <v>13.14</v>
      </c>
      <c r="E36" s="2">
        <v>807.5</v>
      </c>
      <c r="F36" s="2">
        <v>63</v>
      </c>
      <c r="G36" s="1">
        <v>252.75</v>
      </c>
    </row>
    <row r="37" spans="1:7" x14ac:dyDescent="0.25">
      <c r="A37">
        <v>36</v>
      </c>
      <c r="B37" s="1">
        <v>19.93</v>
      </c>
      <c r="C37" s="1">
        <v>14.06</v>
      </c>
      <c r="D37" s="1">
        <v>13.45</v>
      </c>
      <c r="E37" s="2">
        <v>243</v>
      </c>
      <c r="F37" s="2">
        <v>469</v>
      </c>
      <c r="G37" s="1">
        <v>179</v>
      </c>
    </row>
    <row r="38" spans="1:7" x14ac:dyDescent="0.25">
      <c r="A38">
        <v>37</v>
      </c>
      <c r="B38" s="1">
        <v>21.06</v>
      </c>
      <c r="C38" s="1">
        <v>14.43</v>
      </c>
      <c r="D38" s="1">
        <v>13</v>
      </c>
      <c r="E38" s="2">
        <v>201.5</v>
      </c>
      <c r="F38" s="2">
        <v>335</v>
      </c>
      <c r="G38" s="1">
        <v>226.25</v>
      </c>
    </row>
    <row r="39" spans="1:7" x14ac:dyDescent="0.25">
      <c r="A39">
        <v>38</v>
      </c>
      <c r="B39" s="1">
        <v>21.19</v>
      </c>
      <c r="C39" s="1">
        <v>19.48</v>
      </c>
      <c r="D39" s="1">
        <v>13.6</v>
      </c>
      <c r="E39" s="2">
        <v>294</v>
      </c>
      <c r="F39" s="2">
        <v>75</v>
      </c>
      <c r="G39" s="1">
        <v>288.5</v>
      </c>
    </row>
    <row r="40" spans="1:7" x14ac:dyDescent="0.25">
      <c r="A40">
        <v>39</v>
      </c>
      <c r="B40" s="1">
        <v>21.23</v>
      </c>
      <c r="C40" s="1">
        <v>15.15</v>
      </c>
      <c r="D40" s="1">
        <v>14.46</v>
      </c>
      <c r="E40" s="2">
        <v>220.5</v>
      </c>
      <c r="F40" s="2">
        <v>461</v>
      </c>
      <c r="G40" s="1">
        <v>114.25</v>
      </c>
    </row>
    <row r="41" spans="1:7" x14ac:dyDescent="0.25">
      <c r="A41">
        <v>40</v>
      </c>
      <c r="B41" s="1">
        <v>20.12</v>
      </c>
      <c r="C41" s="1">
        <v>13.79</v>
      </c>
      <c r="D41" s="1">
        <v>14.94</v>
      </c>
      <c r="E41" s="2">
        <v>255.5</v>
      </c>
      <c r="F41" s="2">
        <v>817</v>
      </c>
      <c r="G41" s="1">
        <v>70</v>
      </c>
    </row>
    <row r="42" spans="1:7" x14ac:dyDescent="0.25">
      <c r="A42">
        <v>41</v>
      </c>
      <c r="B42" s="1">
        <v>14.73</v>
      </c>
      <c r="C42" s="1">
        <v>14.31</v>
      </c>
      <c r="D42" s="1">
        <v>15.19</v>
      </c>
      <c r="E42" s="2">
        <v>920.5</v>
      </c>
      <c r="F42" s="2">
        <v>200</v>
      </c>
      <c r="G42" s="1">
        <v>47.75</v>
      </c>
    </row>
    <row r="43" spans="1:7" x14ac:dyDescent="0.25">
      <c r="A43">
        <v>42</v>
      </c>
      <c r="B43" s="1">
        <v>14.57</v>
      </c>
      <c r="C43" s="1">
        <v>19.5</v>
      </c>
      <c r="D43" s="1">
        <v>15.19</v>
      </c>
      <c r="E43" s="2">
        <v>730</v>
      </c>
      <c r="F43" s="2">
        <v>32</v>
      </c>
      <c r="G43" s="1">
        <v>98.75</v>
      </c>
    </row>
    <row r="44" spans="1:7" x14ac:dyDescent="0.25">
      <c r="A44">
        <v>43</v>
      </c>
      <c r="B44" s="1">
        <v>15.94</v>
      </c>
      <c r="C44" s="1">
        <v>13.85</v>
      </c>
      <c r="D44" s="1">
        <v>15.19</v>
      </c>
      <c r="E44" s="2">
        <v>262.5</v>
      </c>
      <c r="F44" s="2">
        <v>460</v>
      </c>
      <c r="G44" s="1">
        <v>77</v>
      </c>
    </row>
    <row r="45" spans="1:7" x14ac:dyDescent="0.25">
      <c r="A45">
        <v>44</v>
      </c>
      <c r="B45" s="1">
        <v>20.7</v>
      </c>
      <c r="C45" s="1">
        <v>14.23</v>
      </c>
      <c r="D45" s="1">
        <v>13.43</v>
      </c>
      <c r="E45" s="2">
        <v>209.5</v>
      </c>
      <c r="F45" s="2">
        <v>751</v>
      </c>
      <c r="G45" s="1">
        <v>160.5</v>
      </c>
    </row>
    <row r="46" spans="1:7" x14ac:dyDescent="0.25">
      <c r="A46">
        <v>45</v>
      </c>
      <c r="B46" s="1">
        <v>19.57</v>
      </c>
      <c r="C46" s="1">
        <v>19.309999999999999</v>
      </c>
      <c r="D46" s="1">
        <v>14.37</v>
      </c>
      <c r="E46" s="2">
        <v>283</v>
      </c>
      <c r="F46" s="2">
        <v>70</v>
      </c>
      <c r="G46" s="1">
        <v>143.5</v>
      </c>
    </row>
    <row r="47" spans="1:7" x14ac:dyDescent="0.25">
      <c r="A47">
        <v>46</v>
      </c>
      <c r="B47" s="1">
        <v>19.600000000000001</v>
      </c>
      <c r="C47" s="1">
        <v>19.29</v>
      </c>
      <c r="D47" s="1">
        <v>15.19</v>
      </c>
      <c r="E47" s="2">
        <v>262.5</v>
      </c>
      <c r="F47" s="2">
        <v>80</v>
      </c>
      <c r="G47" s="1">
        <v>133</v>
      </c>
    </row>
    <row r="48" spans="1:7" x14ac:dyDescent="0.25">
      <c r="A48">
        <v>47</v>
      </c>
      <c r="B48" s="1">
        <v>19.940000000000001</v>
      </c>
      <c r="C48" s="1">
        <v>13.76</v>
      </c>
      <c r="D48" s="1">
        <v>15.19</v>
      </c>
      <c r="E48" s="2">
        <v>310</v>
      </c>
      <c r="F48" s="2">
        <v>523</v>
      </c>
      <c r="G48" s="1">
        <v>68.75</v>
      </c>
    </row>
    <row r="49" spans="1:7" x14ac:dyDescent="0.25">
      <c r="A49">
        <v>48</v>
      </c>
      <c r="B49" s="1">
        <v>21.28</v>
      </c>
      <c r="C49" s="1">
        <v>13.45</v>
      </c>
      <c r="D49" s="1">
        <v>15.19</v>
      </c>
      <c r="E49" s="2">
        <v>278.5</v>
      </c>
      <c r="F49" s="2">
        <v>741</v>
      </c>
      <c r="G49" s="1">
        <v>81.75</v>
      </c>
    </row>
    <row r="50" spans="1:7" x14ac:dyDescent="0.25">
      <c r="A50">
        <v>49</v>
      </c>
      <c r="B50" s="1">
        <v>14.56</v>
      </c>
      <c r="C50" s="1">
        <v>15.13</v>
      </c>
      <c r="D50" s="1">
        <v>15.19</v>
      </c>
      <c r="E50" s="2">
        <v>741.5</v>
      </c>
      <c r="F50" s="2">
        <v>130</v>
      </c>
      <c r="G50" s="1">
        <v>56.25</v>
      </c>
    </row>
    <row r="51" spans="1:7" x14ac:dyDescent="0.25">
      <c r="A51">
        <v>50</v>
      </c>
      <c r="B51" s="1">
        <v>14.39</v>
      </c>
      <c r="C51" s="1">
        <v>19.43</v>
      </c>
      <c r="D51" s="1">
        <v>15.19</v>
      </c>
      <c r="E51" s="2">
        <v>1316</v>
      </c>
      <c r="F51" s="2">
        <v>69</v>
      </c>
      <c r="G51" s="1">
        <v>68.75</v>
      </c>
    </row>
    <row r="52" spans="1:7" x14ac:dyDescent="0.25">
      <c r="A52">
        <v>51</v>
      </c>
      <c r="B52" s="1">
        <v>16.809999999999999</v>
      </c>
      <c r="C52" s="1">
        <v>13.26</v>
      </c>
      <c r="D52" s="1">
        <v>15.19</v>
      </c>
      <c r="E52" s="2">
        <v>449</v>
      </c>
      <c r="F52" s="2">
        <v>493</v>
      </c>
      <c r="G52" s="1">
        <v>49.25</v>
      </c>
    </row>
    <row r="53" spans="1:7" x14ac:dyDescent="0.25">
      <c r="A53">
        <v>52</v>
      </c>
      <c r="B53">
        <v>19.86</v>
      </c>
      <c r="C53">
        <v>13.92</v>
      </c>
      <c r="D53" s="1">
        <v>15.19</v>
      </c>
      <c r="E53" s="2">
        <v>505</v>
      </c>
      <c r="F53" s="2">
        <v>814</v>
      </c>
      <c r="G53" s="1">
        <v>76.5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6006"/>
  <sheetViews>
    <sheetView workbookViewId="0"/>
  </sheetViews>
  <sheetFormatPr defaultRowHeight="15" x14ac:dyDescent="0.25"/>
  <cols>
    <col min="1" max="1" width="23" style="3" bestFit="1" customWidth="1"/>
    <col min="2" max="2" width="6.28515625" style="3" bestFit="1" customWidth="1"/>
    <col min="3" max="3" width="6.5703125" style="3" bestFit="1" customWidth="1"/>
    <col min="4" max="4" width="8.5703125" style="3" bestFit="1" customWidth="1"/>
    <col min="5" max="5" width="6.5703125" style="3" bestFit="1" customWidth="1"/>
    <col min="6" max="6" width="9.7109375" style="3" bestFit="1" customWidth="1"/>
    <col min="7" max="7" width="19" style="3" bestFit="1" customWidth="1"/>
    <col min="8" max="8" width="23.5703125" style="3" bestFit="1" customWidth="1"/>
    <col min="9" max="9" width="19" style="3" bestFit="1" customWidth="1"/>
    <col min="10" max="10" width="10.42578125" style="3" bestFit="1" customWidth="1"/>
    <col min="11" max="11" width="16.7109375" style="3" bestFit="1" customWidth="1"/>
    <col min="12" max="12" width="18" style="3" bestFit="1" customWidth="1"/>
    <col min="13" max="13" width="30.7109375" style="3" bestFit="1" customWidth="1"/>
    <col min="14" max="14" width="17.5703125" style="3" bestFit="1" customWidth="1"/>
    <col min="15" max="15" width="12" style="3" bestFit="1" customWidth="1"/>
    <col min="16" max="16" width="18.85546875" style="3" bestFit="1" customWidth="1"/>
    <col min="17" max="17" width="9.28515625" style="3" bestFit="1" customWidth="1"/>
    <col min="18" max="18" width="17.28515625" style="3" bestFit="1" customWidth="1"/>
    <col min="19" max="16384" width="9.140625" style="3"/>
  </cols>
  <sheetData>
    <row r="1" spans="1:18" ht="15.75" thickBot="1" x14ac:dyDescent="0.3">
      <c r="A1" s="33"/>
    </row>
    <row r="2" spans="1:18" ht="15.75" thickBot="1" x14ac:dyDescent="0.3">
      <c r="A2" s="116" t="s">
        <v>66</v>
      </c>
      <c r="B2" s="103" t="s">
        <v>67</v>
      </c>
      <c r="C2" s="103" t="s">
        <v>68</v>
      </c>
      <c r="D2" s="103" t="s">
        <v>69</v>
      </c>
      <c r="E2" s="103" t="s">
        <v>70</v>
      </c>
      <c r="F2" s="103" t="s">
        <v>71</v>
      </c>
      <c r="G2" s="103" t="s">
        <v>72</v>
      </c>
      <c r="H2" s="103" t="s">
        <v>73</v>
      </c>
      <c r="I2" s="103" t="s">
        <v>74</v>
      </c>
      <c r="J2" s="103" t="s">
        <v>75</v>
      </c>
      <c r="K2" s="103" t="s">
        <v>76</v>
      </c>
      <c r="L2" s="103" t="s">
        <v>77</v>
      </c>
      <c r="M2" s="103" t="s">
        <v>78</v>
      </c>
      <c r="N2" s="103" t="s">
        <v>79</v>
      </c>
      <c r="O2" s="103" t="s">
        <v>80</v>
      </c>
      <c r="P2" s="103" t="s">
        <v>81</v>
      </c>
      <c r="Q2" s="103" t="s">
        <v>82</v>
      </c>
      <c r="R2" s="104" t="s">
        <v>83</v>
      </c>
    </row>
    <row r="3" spans="1:18" ht="15.75" thickBot="1" x14ac:dyDescent="0.3">
      <c r="A3" s="117" t="s">
        <v>1</v>
      </c>
      <c r="B3" s="105">
        <v>52</v>
      </c>
      <c r="C3" s="107">
        <v>19.087692307692311</v>
      </c>
      <c r="D3" s="107">
        <v>2.0881276117797309</v>
      </c>
      <c r="E3" s="107">
        <v>6.9500000000000011</v>
      </c>
      <c r="F3" s="107">
        <v>14.33</v>
      </c>
      <c r="G3" s="107">
        <v>19.577500000000001</v>
      </c>
      <c r="H3" s="107">
        <v>19.98</v>
      </c>
      <c r="I3" s="107">
        <v>20.13</v>
      </c>
      <c r="J3" s="107">
        <v>21.28</v>
      </c>
      <c r="K3" s="106" t="s">
        <v>54</v>
      </c>
      <c r="L3" s="106" t="s">
        <v>55</v>
      </c>
      <c r="M3" s="107">
        <v>8.0517704617381867</v>
      </c>
      <c r="N3" s="112">
        <v>6.8177501594651151E-20</v>
      </c>
      <c r="O3" s="107">
        <v>-1.4410973929053923</v>
      </c>
      <c r="P3" s="112">
        <v>2.0684436073637225E-4</v>
      </c>
      <c r="Q3" s="108">
        <v>0.50021744523225797</v>
      </c>
      <c r="R3" s="114">
        <v>0.35582652047787122</v>
      </c>
    </row>
    <row r="4" spans="1:18" ht="15.75" thickBot="1" x14ac:dyDescent="0.3">
      <c r="A4" s="118" t="s">
        <v>2</v>
      </c>
      <c r="B4" s="105">
        <v>52</v>
      </c>
      <c r="C4" s="107">
        <v>16.72461538461538</v>
      </c>
      <c r="D4" s="107">
        <v>2.4110761258128188</v>
      </c>
      <c r="E4" s="107">
        <v>6.24</v>
      </c>
      <c r="F4" s="107">
        <v>13.26</v>
      </c>
      <c r="G4" s="107">
        <v>14.07</v>
      </c>
      <c r="H4" s="107">
        <v>18.649999999999999</v>
      </c>
      <c r="I4" s="107">
        <v>18.75</v>
      </c>
      <c r="J4" s="107">
        <v>19.5</v>
      </c>
      <c r="K4" s="106" t="s">
        <v>56</v>
      </c>
      <c r="L4" s="106" t="s">
        <v>57</v>
      </c>
      <c r="M4" s="107">
        <v>6.167794867428178</v>
      </c>
      <c r="N4" s="112">
        <v>2.2539847149686147E-15</v>
      </c>
      <c r="O4" s="108">
        <v>-0.26601532950468404</v>
      </c>
      <c r="P4" s="113">
        <v>0.40328459323719268</v>
      </c>
      <c r="Q4" s="107">
        <v>-1.9008927070875874</v>
      </c>
      <c r="R4" s="115">
        <v>0</v>
      </c>
    </row>
    <row r="5" spans="1:18" ht="15.75" thickBot="1" x14ac:dyDescent="0.3">
      <c r="A5" s="119" t="s">
        <v>3</v>
      </c>
      <c r="B5" s="105">
        <v>52</v>
      </c>
      <c r="C5" s="107">
        <v>14.379230769230785</v>
      </c>
      <c r="D5" s="108">
        <v>0.80579237863488273</v>
      </c>
      <c r="E5" s="107">
        <v>2.3599999999999994</v>
      </c>
      <c r="F5" s="107">
        <v>12.83</v>
      </c>
      <c r="G5" s="107">
        <v>13.675000000000001</v>
      </c>
      <c r="H5" s="107">
        <v>14.395</v>
      </c>
      <c r="I5" s="107">
        <v>15.19</v>
      </c>
      <c r="J5" s="107">
        <v>15.19</v>
      </c>
      <c r="K5" s="106" t="s">
        <v>58</v>
      </c>
      <c r="L5" s="106" t="s">
        <v>59</v>
      </c>
      <c r="M5" s="107">
        <v>3.2403844905829544</v>
      </c>
      <c r="N5" s="112">
        <v>3.1084388466551075E-8</v>
      </c>
      <c r="O5" s="108">
        <v>-0.33367641373327128</v>
      </c>
      <c r="P5" s="113">
        <v>0.29743565563405261</v>
      </c>
      <c r="Q5" s="107">
        <v>-1.388294519940716</v>
      </c>
      <c r="R5" s="115">
        <v>4.995106727591374E-7</v>
      </c>
    </row>
    <row r="6" spans="1:18" ht="15.75" thickBot="1" x14ac:dyDescent="0.3">
      <c r="A6" s="119" t="s">
        <v>4</v>
      </c>
      <c r="B6" s="105">
        <v>52</v>
      </c>
      <c r="C6" s="109">
        <v>399.16346153846155</v>
      </c>
      <c r="D6" s="109">
        <v>302.55483575504661</v>
      </c>
      <c r="E6" s="110">
        <v>1397.5</v>
      </c>
      <c r="F6" s="111">
        <v>159</v>
      </c>
      <c r="G6" s="109">
        <v>224.375</v>
      </c>
      <c r="H6" s="109">
        <v>272.5</v>
      </c>
      <c r="I6" s="109">
        <v>447.625</v>
      </c>
      <c r="J6" s="110">
        <v>1556.5</v>
      </c>
      <c r="K6" s="106" t="s">
        <v>60</v>
      </c>
      <c r="L6" s="106" t="s">
        <v>61</v>
      </c>
      <c r="M6" s="107">
        <v>5.951078608594301</v>
      </c>
      <c r="N6" s="112">
        <v>7.5266866238292798E-15</v>
      </c>
      <c r="O6" s="107">
        <v>2.1571788862008869</v>
      </c>
      <c r="P6" s="112">
        <v>1.3067729772893509E-6</v>
      </c>
      <c r="Q6" s="107">
        <v>4.6007087428057254</v>
      </c>
      <c r="R6" s="115">
        <v>7.361643535316048E-4</v>
      </c>
    </row>
    <row r="7" spans="1:18" ht="15.75" thickBot="1" x14ac:dyDescent="0.3">
      <c r="A7" s="119" t="s">
        <v>5</v>
      </c>
      <c r="B7" s="105">
        <v>52</v>
      </c>
      <c r="C7" s="109">
        <v>256.67307692307691</v>
      </c>
      <c r="D7" s="109">
        <v>258.82545569521773</v>
      </c>
      <c r="E7" s="111">
        <v>858</v>
      </c>
      <c r="F7" s="111">
        <v>32</v>
      </c>
      <c r="G7" s="111">
        <v>63</v>
      </c>
      <c r="H7" s="111">
        <v>88</v>
      </c>
      <c r="I7" s="111">
        <v>459</v>
      </c>
      <c r="J7" s="111">
        <v>890</v>
      </c>
      <c r="K7" s="106" t="s">
        <v>62</v>
      </c>
      <c r="L7" s="106" t="s">
        <v>63</v>
      </c>
      <c r="M7" s="107">
        <v>4.5547676638395345</v>
      </c>
      <c r="N7" s="112">
        <v>1.8589676842247598E-11</v>
      </c>
      <c r="O7" s="106">
        <v>1.0571820351401546</v>
      </c>
      <c r="P7" s="112">
        <v>3.302032573939771E-3</v>
      </c>
      <c r="Q7" s="108">
        <v>-0.15970312826020486</v>
      </c>
      <c r="R7" s="114">
        <v>0.94973818280775002</v>
      </c>
    </row>
    <row r="8" spans="1:18" ht="15.75" thickBot="1" x14ac:dyDescent="0.3">
      <c r="A8" s="117" t="s">
        <v>6</v>
      </c>
      <c r="B8" s="120">
        <v>52</v>
      </c>
      <c r="C8" s="121">
        <v>165.04326923076923</v>
      </c>
      <c r="D8" s="121">
        <v>119.62471670171391</v>
      </c>
      <c r="E8" s="121">
        <v>521.75</v>
      </c>
      <c r="F8" s="122">
        <v>46.5</v>
      </c>
      <c r="G8" s="122">
        <v>69.0625</v>
      </c>
      <c r="H8" s="121">
        <v>122.75</v>
      </c>
      <c r="I8" s="121">
        <v>228.875</v>
      </c>
      <c r="J8" s="121">
        <v>568.25</v>
      </c>
      <c r="K8" s="123" t="s">
        <v>64</v>
      </c>
      <c r="L8" s="123" t="s">
        <v>65</v>
      </c>
      <c r="M8" s="122">
        <v>2.3218934489009584</v>
      </c>
      <c r="N8" s="124">
        <v>5.7814925380518328E-6</v>
      </c>
      <c r="O8" s="122">
        <v>1.4583898498944317</v>
      </c>
      <c r="P8" s="124">
        <v>1.8249117592595787E-4</v>
      </c>
      <c r="Q8" s="122">
        <v>2.0946007123160957</v>
      </c>
      <c r="R8" s="125">
        <v>2.2594568007977919E-2</v>
      </c>
    </row>
    <row r="26000" spans="4:4" x14ac:dyDescent="0.25">
      <c r="D26000" s="3">
        <v>0</v>
      </c>
    </row>
    <row r="26001" spans="4:4" x14ac:dyDescent="0.25">
      <c r="D26001" s="3">
        <v>0</v>
      </c>
    </row>
    <row r="26002" spans="4:4" x14ac:dyDescent="0.25">
      <c r="D26002" s="3">
        <v>95</v>
      </c>
    </row>
    <row r="26003" spans="4:4" x14ac:dyDescent="0.25">
      <c r="D26003" s="3">
        <v>2</v>
      </c>
    </row>
    <row r="26005" spans="4:4" x14ac:dyDescent="0.25">
      <c r="D26005" s="3">
        <v>2</v>
      </c>
    </row>
    <row r="26006" spans="4:4" x14ac:dyDescent="0.25">
      <c r="D26006" s="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39"/>
  <sheetViews>
    <sheetView workbookViewId="0">
      <selection activeCell="B2" sqref="B2"/>
    </sheetView>
  </sheetViews>
  <sheetFormatPr defaultRowHeight="15" x14ac:dyDescent="0.25"/>
  <cols>
    <col min="1" max="1" width="2.7109375" style="3" customWidth="1"/>
    <col min="2" max="2" width="30.85546875" style="3" bestFit="1" customWidth="1"/>
    <col min="3" max="5" width="13.5703125" style="3" bestFit="1" customWidth="1"/>
    <col min="6" max="8" width="14.140625" style="3" bestFit="1" customWidth="1"/>
    <col min="9" max="16384" width="9.140625" style="3"/>
  </cols>
  <sheetData>
    <row r="1" spans="2:8" ht="15.75" thickBot="1" x14ac:dyDescent="0.3"/>
    <row r="2" spans="2:8" x14ac:dyDescent="0.25">
      <c r="B2" s="141" t="s">
        <v>84</v>
      </c>
      <c r="C2" s="139" t="s">
        <v>1</v>
      </c>
      <c r="D2" s="139" t="s">
        <v>2</v>
      </c>
      <c r="E2" s="139" t="s">
        <v>3</v>
      </c>
      <c r="F2" s="139" t="s">
        <v>4</v>
      </c>
      <c r="G2" s="139" t="s">
        <v>5</v>
      </c>
      <c r="H2" s="140" t="s">
        <v>6</v>
      </c>
    </row>
    <row r="3" spans="2:8" x14ac:dyDescent="0.25">
      <c r="B3" s="129" t="s">
        <v>1</v>
      </c>
      <c r="C3" s="126">
        <v>1</v>
      </c>
      <c r="D3" s="127">
        <v>-8.3595630016014985E-2</v>
      </c>
      <c r="E3" s="128">
        <v>-0.36354034355772885</v>
      </c>
      <c r="F3" s="128">
        <v>-0.85886149646633514</v>
      </c>
      <c r="G3" s="127">
        <v>0.25457991232143651</v>
      </c>
      <c r="H3" s="130">
        <v>0.3285624349302384</v>
      </c>
    </row>
    <row r="4" spans="2:8" x14ac:dyDescent="0.25">
      <c r="B4" s="129" t="s">
        <v>2</v>
      </c>
      <c r="C4" s="126"/>
      <c r="D4" s="126">
        <v>1</v>
      </c>
      <c r="E4" s="127">
        <v>-0.25148332593560507</v>
      </c>
      <c r="F4" s="127">
        <v>0.24090319212627312</v>
      </c>
      <c r="G4" s="128">
        <v>-0.86640478932272502</v>
      </c>
      <c r="H4" s="130">
        <v>0.52133312034077894</v>
      </c>
    </row>
    <row r="5" spans="2:8" x14ac:dyDescent="0.25">
      <c r="B5" s="129" t="s">
        <v>3</v>
      </c>
      <c r="C5" s="126"/>
      <c r="D5" s="126"/>
      <c r="E5" s="126">
        <v>1</v>
      </c>
      <c r="F5" s="128">
        <v>0.299762893798112</v>
      </c>
      <c r="G5" s="128">
        <v>0.29394214157353243</v>
      </c>
      <c r="H5" s="130">
        <v>-0.80677665543142951</v>
      </c>
    </row>
    <row r="6" spans="2:8" x14ac:dyDescent="0.25">
      <c r="B6" s="129" t="s">
        <v>4</v>
      </c>
      <c r="C6" s="126"/>
      <c r="D6" s="126"/>
      <c r="E6" s="126"/>
      <c r="F6" s="126">
        <v>1</v>
      </c>
      <c r="G6" s="128">
        <v>-0.29516624020301802</v>
      </c>
      <c r="H6" s="131">
        <v>-0.20997694645058701</v>
      </c>
    </row>
    <row r="7" spans="2:8" x14ac:dyDescent="0.25">
      <c r="B7" s="129" t="s">
        <v>5</v>
      </c>
      <c r="C7" s="126"/>
      <c r="D7" s="126"/>
      <c r="E7" s="126"/>
      <c r="F7" s="126"/>
      <c r="G7" s="126">
        <v>1</v>
      </c>
      <c r="H7" s="130">
        <v>-0.45843329296066299</v>
      </c>
    </row>
    <row r="8" spans="2:8" ht="15.75" thickBot="1" x14ac:dyDescent="0.3">
      <c r="B8" s="132" t="s">
        <v>6</v>
      </c>
      <c r="C8" s="133"/>
      <c r="D8" s="133"/>
      <c r="E8" s="133"/>
      <c r="F8" s="133"/>
      <c r="G8" s="133"/>
      <c r="H8" s="134">
        <v>1</v>
      </c>
    </row>
    <row r="9" spans="2:8" ht="15.75" thickBot="1" x14ac:dyDescent="0.3"/>
    <row r="10" spans="2:8" x14ac:dyDescent="0.25">
      <c r="B10" s="141" t="s">
        <v>85</v>
      </c>
      <c r="C10" s="142" t="s">
        <v>1</v>
      </c>
      <c r="D10" s="142" t="s">
        <v>2</v>
      </c>
      <c r="E10" s="142" t="s">
        <v>3</v>
      </c>
      <c r="F10" s="142" t="s">
        <v>4</v>
      </c>
      <c r="G10" s="142" t="s">
        <v>5</v>
      </c>
      <c r="H10" s="143" t="s">
        <v>6</v>
      </c>
    </row>
    <row r="11" spans="2:8" x14ac:dyDescent="0.25">
      <c r="B11" s="129" t="s">
        <v>1</v>
      </c>
      <c r="C11" s="126"/>
      <c r="D11" s="127">
        <v>0.55573007561175181</v>
      </c>
      <c r="E11" s="135">
        <v>8.0703033266676279E-3</v>
      </c>
      <c r="F11" s="135">
        <v>3.8525714961295786E-16</v>
      </c>
      <c r="G11" s="127">
        <v>6.8559300798917075E-2</v>
      </c>
      <c r="H11" s="136">
        <v>1.7400199421985976E-2</v>
      </c>
    </row>
    <row r="12" spans="2:8" x14ac:dyDescent="0.25">
      <c r="B12" s="129" t="s">
        <v>2</v>
      </c>
      <c r="C12" s="126"/>
      <c r="D12" s="126"/>
      <c r="E12" s="127">
        <v>7.2111505673161269E-2</v>
      </c>
      <c r="F12" s="127">
        <v>8.5362194236053068E-2</v>
      </c>
      <c r="G12" s="135">
        <v>1.0708979455139071E-16</v>
      </c>
      <c r="H12" s="136">
        <v>7.4044932509223469E-5</v>
      </c>
    </row>
    <row r="13" spans="2:8" x14ac:dyDescent="0.25">
      <c r="B13" s="129" t="s">
        <v>3</v>
      </c>
      <c r="C13" s="126"/>
      <c r="D13" s="126"/>
      <c r="E13" s="126"/>
      <c r="F13" s="135">
        <v>3.0850710841678713E-2</v>
      </c>
      <c r="G13" s="135">
        <v>3.4422060678109448E-2</v>
      </c>
      <c r="H13" s="136">
        <v>5.1672322454191086E-13</v>
      </c>
    </row>
    <row r="14" spans="2:8" x14ac:dyDescent="0.25">
      <c r="B14" s="129" t="s">
        <v>4</v>
      </c>
      <c r="C14" s="126"/>
      <c r="D14" s="126"/>
      <c r="E14" s="126"/>
      <c r="F14" s="126"/>
      <c r="G14" s="135">
        <v>3.3643865783575685E-2</v>
      </c>
      <c r="H14" s="131">
        <v>0.13515734866570861</v>
      </c>
    </row>
    <row r="15" spans="2:8" x14ac:dyDescent="0.25">
      <c r="B15" s="129" t="s">
        <v>5</v>
      </c>
      <c r="C15" s="126"/>
      <c r="D15" s="126"/>
      <c r="E15" s="126"/>
      <c r="F15" s="126"/>
      <c r="G15" s="126"/>
      <c r="H15" s="136">
        <v>6.3132678912730406E-4</v>
      </c>
    </row>
    <row r="16" spans="2:8" ht="15.75" thickBot="1" x14ac:dyDescent="0.3">
      <c r="B16" s="132" t="s">
        <v>6</v>
      </c>
      <c r="C16" s="133"/>
      <c r="D16" s="133"/>
      <c r="E16" s="133"/>
      <c r="F16" s="133"/>
      <c r="G16" s="133"/>
      <c r="H16" s="134"/>
    </row>
    <row r="17" spans="2:8" ht="15.75" thickBot="1" x14ac:dyDescent="0.3"/>
    <row r="18" spans="2:8" x14ac:dyDescent="0.25">
      <c r="B18" s="141" t="s">
        <v>86</v>
      </c>
      <c r="C18" s="142" t="s">
        <v>1</v>
      </c>
      <c r="D18" s="142" t="s">
        <v>2</v>
      </c>
      <c r="E18" s="142" t="s">
        <v>3</v>
      </c>
      <c r="F18" s="142" t="s">
        <v>4</v>
      </c>
      <c r="G18" s="142" t="s">
        <v>5</v>
      </c>
      <c r="H18" s="143" t="s">
        <v>6</v>
      </c>
    </row>
    <row r="19" spans="2:8" x14ac:dyDescent="0.25">
      <c r="B19" s="129" t="s">
        <v>1</v>
      </c>
      <c r="C19" s="126">
        <v>1</v>
      </c>
      <c r="D19" s="127">
        <v>-0.10469472925582869</v>
      </c>
      <c r="E19" s="137">
        <v>-0.33212474726241331</v>
      </c>
      <c r="F19" s="137">
        <v>-0.67141110366889767</v>
      </c>
      <c r="G19" s="127">
        <v>0.20068366711084726</v>
      </c>
      <c r="H19" s="138">
        <v>0.32531132052690992</v>
      </c>
    </row>
    <row r="20" spans="2:8" x14ac:dyDescent="0.25">
      <c r="B20" s="129" t="s">
        <v>2</v>
      </c>
      <c r="C20" s="126"/>
      <c r="D20" s="126">
        <v>1</v>
      </c>
      <c r="E20" s="127">
        <v>-0.24010012975013639</v>
      </c>
      <c r="F20" s="137">
        <v>0.33040781283606468</v>
      </c>
      <c r="G20" s="137">
        <v>-0.81983832817044522</v>
      </c>
      <c r="H20" s="138">
        <v>0.52186354528111079</v>
      </c>
    </row>
    <row r="21" spans="2:8" x14ac:dyDescent="0.25">
      <c r="B21" s="129" t="s">
        <v>3</v>
      </c>
      <c r="C21" s="126"/>
      <c r="D21" s="126"/>
      <c r="E21" s="126">
        <v>1</v>
      </c>
      <c r="F21" s="137">
        <v>0.29421979777706125</v>
      </c>
      <c r="G21" s="137">
        <v>0.28480222168550151</v>
      </c>
      <c r="H21" s="138">
        <v>-0.85990627576659295</v>
      </c>
    </row>
    <row r="22" spans="2:8" x14ac:dyDescent="0.25">
      <c r="B22" s="129" t="s">
        <v>4</v>
      </c>
      <c r="C22" s="126"/>
      <c r="D22" s="126"/>
      <c r="E22" s="126"/>
      <c r="F22" s="126">
        <v>1</v>
      </c>
      <c r="G22" s="137">
        <v>-0.29230440875395869</v>
      </c>
      <c r="H22" s="131">
        <v>-0.17033447889640996</v>
      </c>
    </row>
    <row r="23" spans="2:8" x14ac:dyDescent="0.25">
      <c r="B23" s="129" t="s">
        <v>5</v>
      </c>
      <c r="C23" s="126"/>
      <c r="D23" s="126"/>
      <c r="E23" s="126"/>
      <c r="F23" s="126"/>
      <c r="G23" s="126">
        <v>1</v>
      </c>
      <c r="H23" s="138">
        <v>-0.50343679473109915</v>
      </c>
    </row>
    <row r="24" spans="2:8" ht="15.75" thickBot="1" x14ac:dyDescent="0.3">
      <c r="B24" s="132" t="s">
        <v>6</v>
      </c>
      <c r="C24" s="133"/>
      <c r="D24" s="133"/>
      <c r="E24" s="133"/>
      <c r="F24" s="133"/>
      <c r="G24" s="133"/>
      <c r="H24" s="134">
        <v>1</v>
      </c>
    </row>
    <row r="25" spans="2:8" ht="15.75" thickBot="1" x14ac:dyDescent="0.3"/>
    <row r="26" spans="2:8" x14ac:dyDescent="0.25">
      <c r="B26" s="141" t="s">
        <v>87</v>
      </c>
      <c r="C26" s="142" t="s">
        <v>1</v>
      </c>
      <c r="D26" s="142" t="s">
        <v>2</v>
      </c>
      <c r="E26" s="142" t="s">
        <v>3</v>
      </c>
      <c r="F26" s="142" t="s">
        <v>4</v>
      </c>
      <c r="G26" s="142" t="s">
        <v>5</v>
      </c>
      <c r="H26" s="143" t="s">
        <v>6</v>
      </c>
    </row>
    <row r="27" spans="2:8" x14ac:dyDescent="0.25">
      <c r="B27" s="129" t="s">
        <v>1</v>
      </c>
      <c r="C27" s="126"/>
      <c r="D27" s="127">
        <v>0.46012229238661695</v>
      </c>
      <c r="E27" s="135">
        <v>1.6151023794229696E-2</v>
      </c>
      <c r="F27" s="135">
        <v>5.0937868455801882E-8</v>
      </c>
      <c r="G27" s="127">
        <v>0.15371523040563628</v>
      </c>
      <c r="H27" s="136">
        <v>1.8611014257614827E-2</v>
      </c>
    </row>
    <row r="28" spans="2:8" x14ac:dyDescent="0.25">
      <c r="B28" s="129" t="s">
        <v>2</v>
      </c>
      <c r="C28" s="126"/>
      <c r="D28" s="126"/>
      <c r="E28" s="127">
        <v>8.6441102165368822E-2</v>
      </c>
      <c r="F28" s="135">
        <v>1.6743207669878312E-2</v>
      </c>
      <c r="G28" s="135">
        <v>1.059130360940158E-13</v>
      </c>
      <c r="H28" s="136">
        <v>7.2585755073928591E-5</v>
      </c>
    </row>
    <row r="29" spans="2:8" x14ac:dyDescent="0.25">
      <c r="B29" s="129" t="s">
        <v>3</v>
      </c>
      <c r="C29" s="126"/>
      <c r="D29" s="126"/>
      <c r="E29" s="126"/>
      <c r="F29" s="135">
        <v>3.4244251761589906E-2</v>
      </c>
      <c r="G29" s="135">
        <v>4.0716278369573117E-2</v>
      </c>
      <c r="H29" s="136">
        <v>3.2410025495539049E-16</v>
      </c>
    </row>
    <row r="30" spans="2:8" x14ac:dyDescent="0.25">
      <c r="B30" s="129" t="s">
        <v>4</v>
      </c>
      <c r="C30" s="126"/>
      <c r="D30" s="126"/>
      <c r="E30" s="126"/>
      <c r="F30" s="126"/>
      <c r="G30" s="135">
        <v>3.54864779587762E-2</v>
      </c>
      <c r="H30" s="131">
        <v>0.22732164318881265</v>
      </c>
    </row>
    <row r="31" spans="2:8" x14ac:dyDescent="0.25">
      <c r="B31" s="129" t="s">
        <v>5</v>
      </c>
      <c r="C31" s="126"/>
      <c r="D31" s="126"/>
      <c r="E31" s="126"/>
      <c r="F31" s="126"/>
      <c r="G31" s="126"/>
      <c r="H31" s="136">
        <v>1.4220648515976132E-4</v>
      </c>
    </row>
    <row r="32" spans="2:8" ht="15.75" thickBot="1" x14ac:dyDescent="0.3">
      <c r="B32" s="132" t="s">
        <v>6</v>
      </c>
      <c r="C32" s="133"/>
      <c r="D32" s="133"/>
      <c r="E32" s="133"/>
      <c r="F32" s="133"/>
      <c r="G32" s="133"/>
      <c r="H32" s="134"/>
    </row>
    <row r="35" spans="4:8" x14ac:dyDescent="0.25">
      <c r="D35"/>
      <c r="E35"/>
      <c r="F35"/>
      <c r="G35"/>
      <c r="H35"/>
    </row>
    <row r="36" spans="4:8" x14ac:dyDescent="0.25">
      <c r="D36"/>
      <c r="E36"/>
      <c r="F36"/>
      <c r="G36"/>
      <c r="H36"/>
    </row>
    <row r="37" spans="4:8" x14ac:dyDescent="0.25">
      <c r="D37"/>
      <c r="E37"/>
      <c r="F37"/>
      <c r="G37"/>
      <c r="H37"/>
    </row>
    <row r="38" spans="4:8" x14ac:dyDescent="0.25">
      <c r="D38"/>
      <c r="E38"/>
      <c r="F38"/>
      <c r="G38"/>
      <c r="H38"/>
    </row>
    <row r="39" spans="4:8" x14ac:dyDescent="0.25">
      <c r="D39"/>
      <c r="E39"/>
      <c r="F39"/>
      <c r="G39"/>
      <c r="H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052"/>
  <sheetViews>
    <sheetView topLeftCell="A3" workbookViewId="0">
      <selection activeCell="C3" sqref="C3"/>
    </sheetView>
  </sheetViews>
  <sheetFormatPr defaultRowHeight="15" x14ac:dyDescent="0.25"/>
  <cols>
    <col min="1" max="6" width="46.7109375" style="3" customWidth="1"/>
    <col min="7" max="16384" width="9.140625" style="3"/>
  </cols>
  <sheetData>
    <row r="1" spans="1:1" ht="200.1" customHeight="1" x14ac:dyDescent="0.25">
      <c r="A1"/>
    </row>
    <row r="2" spans="1:1" ht="200.1" customHeight="1" x14ac:dyDescent="0.25"/>
    <row r="3" spans="1:1" ht="200.1" customHeight="1" x14ac:dyDescent="0.25"/>
    <row r="4" spans="1:1" ht="200.1" customHeight="1" x14ac:dyDescent="0.25"/>
    <row r="5" spans="1:1" ht="200.1" customHeight="1" x14ac:dyDescent="0.25"/>
    <row r="6" spans="1:1" ht="200.1" customHeight="1" x14ac:dyDescent="0.25"/>
    <row r="990" spans="1:1" x14ac:dyDescent="0.25">
      <c r="A990" s="3" t="e">
        <f>MAX(topxl1xl)</f>
        <v>#NAME?</v>
      </c>
    </row>
    <row r="991" spans="1:1" x14ac:dyDescent="0.25">
      <c r="A991" s="3" t="e">
        <f>MIN(topxl1xl)</f>
        <v>#NAME?</v>
      </c>
    </row>
    <row r="992" spans="1:1" x14ac:dyDescent="0.25">
      <c r="A992" s="3" t="e">
        <f>MAX(topxl)</f>
        <v>#NAME?</v>
      </c>
    </row>
    <row r="993" spans="1:6" x14ac:dyDescent="0.25">
      <c r="A993" s="3" t="e">
        <f>MIN(topxl)</f>
        <v>#NAME?</v>
      </c>
    </row>
    <row r="1000" spans="1:6" x14ac:dyDescent="0.25">
      <c r="A1000" t="s">
        <v>1</v>
      </c>
      <c r="B1000" t="s">
        <v>2</v>
      </c>
      <c r="C1000" t="s">
        <v>3</v>
      </c>
      <c r="D1000" t="s">
        <v>4</v>
      </c>
      <c r="E1000" t="s">
        <v>5</v>
      </c>
      <c r="F1000" t="s">
        <v>6</v>
      </c>
    </row>
    <row r="1001" spans="1:6" x14ac:dyDescent="0.25">
      <c r="A1001" s="102">
        <v>19.98</v>
      </c>
      <c r="B1001" s="102">
        <v>14.1</v>
      </c>
      <c r="C1001" s="102">
        <v>15.19</v>
      </c>
      <c r="D1001" s="1">
        <v>223.5</v>
      </c>
      <c r="E1001" s="34">
        <v>439</v>
      </c>
      <c r="F1001" s="34">
        <v>55</v>
      </c>
    </row>
    <row r="1002" spans="1:6" x14ac:dyDescent="0.25">
      <c r="A1002" s="102">
        <v>19.98</v>
      </c>
      <c r="B1002" s="102">
        <v>18.649999999999999</v>
      </c>
      <c r="C1002" s="102">
        <v>15.19</v>
      </c>
      <c r="D1002" s="34">
        <v>215</v>
      </c>
      <c r="E1002" s="34">
        <v>98</v>
      </c>
      <c r="F1002" s="102">
        <v>66.75</v>
      </c>
    </row>
    <row r="1003" spans="1:6" x14ac:dyDescent="0.25">
      <c r="A1003" s="102">
        <v>19.98</v>
      </c>
      <c r="B1003" s="102">
        <v>18.649999999999999</v>
      </c>
      <c r="C1003" s="102">
        <v>13.87</v>
      </c>
      <c r="D1003" s="1">
        <v>227.5</v>
      </c>
      <c r="E1003" s="34">
        <v>70</v>
      </c>
      <c r="F1003" s="34">
        <v>242</v>
      </c>
    </row>
    <row r="1004" spans="1:6" x14ac:dyDescent="0.25">
      <c r="A1004" s="102">
        <v>19.98</v>
      </c>
      <c r="B1004" s="102">
        <v>18.649999999999999</v>
      </c>
      <c r="C1004" s="102">
        <v>12.83</v>
      </c>
      <c r="D1004" s="1">
        <v>244.5</v>
      </c>
      <c r="E1004" s="34">
        <v>52</v>
      </c>
      <c r="F1004" s="1">
        <v>488.5</v>
      </c>
    </row>
    <row r="1005" spans="1:6" x14ac:dyDescent="0.25">
      <c r="A1005" s="102">
        <v>19.98</v>
      </c>
      <c r="B1005" s="102">
        <v>18.649999999999999</v>
      </c>
      <c r="C1005" s="102">
        <v>13.16</v>
      </c>
      <c r="D1005" s="1">
        <v>313.5</v>
      </c>
      <c r="E1005" s="34">
        <v>64</v>
      </c>
      <c r="F1005" s="1">
        <v>308.75</v>
      </c>
    </row>
    <row r="1006" spans="1:6" x14ac:dyDescent="0.25">
      <c r="A1006" s="102">
        <v>19.98</v>
      </c>
      <c r="B1006" s="102">
        <v>18.649999999999999</v>
      </c>
      <c r="C1006" s="102">
        <v>15.19</v>
      </c>
      <c r="D1006" s="34">
        <v>279</v>
      </c>
      <c r="E1006" s="34">
        <v>72</v>
      </c>
      <c r="F1006" s="1">
        <v>111.75</v>
      </c>
    </row>
    <row r="1007" spans="1:6" x14ac:dyDescent="0.25">
      <c r="A1007" s="102">
        <v>19.98</v>
      </c>
      <c r="B1007" s="102">
        <v>18.649999999999999</v>
      </c>
      <c r="C1007" s="102">
        <v>13.92</v>
      </c>
      <c r="D1007" s="34">
        <v>238</v>
      </c>
      <c r="E1007" s="34">
        <v>47</v>
      </c>
      <c r="F1007" s="1">
        <v>252.5</v>
      </c>
    </row>
    <row r="1008" spans="1:6" x14ac:dyDescent="0.25">
      <c r="A1008" s="102">
        <v>20.100000000000001</v>
      </c>
      <c r="B1008" s="102">
        <v>18.73</v>
      </c>
      <c r="C1008" s="102">
        <v>14.42</v>
      </c>
      <c r="D1008" s="1">
        <v>315.5</v>
      </c>
      <c r="E1008" s="34">
        <v>85</v>
      </c>
      <c r="F1008" s="1">
        <v>221.25</v>
      </c>
    </row>
    <row r="1009" spans="1:6" x14ac:dyDescent="0.25">
      <c r="A1009" s="102">
        <v>20.12</v>
      </c>
      <c r="B1009" s="102">
        <v>18.75</v>
      </c>
      <c r="C1009" s="102">
        <v>13.83</v>
      </c>
      <c r="D1009" s="34">
        <v>217</v>
      </c>
      <c r="E1009" s="34">
        <v>59</v>
      </c>
      <c r="F1009" s="1">
        <v>245.25</v>
      </c>
    </row>
    <row r="1010" spans="1:6" x14ac:dyDescent="0.25">
      <c r="A1010" s="102">
        <v>20.13</v>
      </c>
      <c r="B1010" s="102">
        <v>18.75</v>
      </c>
      <c r="C1010" s="102">
        <v>14.5</v>
      </c>
      <c r="D1010" s="1">
        <v>209.5</v>
      </c>
      <c r="E1010" s="34">
        <v>63</v>
      </c>
      <c r="F1010" s="1">
        <v>148.5</v>
      </c>
    </row>
    <row r="1011" spans="1:6" x14ac:dyDescent="0.25">
      <c r="A1011" s="102">
        <v>20.14</v>
      </c>
      <c r="B1011" s="102">
        <v>18.75</v>
      </c>
      <c r="C1011" s="102">
        <v>13.87</v>
      </c>
      <c r="D1011" s="34">
        <v>227</v>
      </c>
      <c r="E1011" s="34">
        <v>57</v>
      </c>
      <c r="F1011" s="1">
        <v>229.75</v>
      </c>
    </row>
    <row r="1012" spans="1:6" x14ac:dyDescent="0.25">
      <c r="A1012" s="102">
        <v>20.12</v>
      </c>
      <c r="B1012" s="102">
        <v>18.75</v>
      </c>
      <c r="C1012" s="102">
        <v>13.64</v>
      </c>
      <c r="D1012" s="1">
        <v>216.5</v>
      </c>
      <c r="E1012" s="34">
        <v>54</v>
      </c>
      <c r="F1012" s="34">
        <v>312</v>
      </c>
    </row>
    <row r="1013" spans="1:6" x14ac:dyDescent="0.25">
      <c r="A1013" s="102">
        <v>20.12</v>
      </c>
      <c r="B1013" s="102">
        <v>13.87</v>
      </c>
      <c r="C1013" s="102">
        <v>14.31</v>
      </c>
      <c r="D1013" s="34">
        <v>169</v>
      </c>
      <c r="E1013" s="34">
        <v>404</v>
      </c>
      <c r="F1013" s="102">
        <v>96.75</v>
      </c>
    </row>
    <row r="1014" spans="1:6" x14ac:dyDescent="0.25">
      <c r="A1014" s="102">
        <v>20.13</v>
      </c>
      <c r="B1014" s="102">
        <v>14.27</v>
      </c>
      <c r="C1014" s="102">
        <v>13.85</v>
      </c>
      <c r="D1014" s="34">
        <v>178</v>
      </c>
      <c r="E1014" s="34">
        <v>380</v>
      </c>
      <c r="F1014" s="1">
        <v>123.25</v>
      </c>
    </row>
    <row r="1015" spans="1:6" x14ac:dyDescent="0.25">
      <c r="A1015" s="102">
        <v>20.14</v>
      </c>
      <c r="B1015" s="102">
        <v>18.760000000000002</v>
      </c>
      <c r="C1015" s="102">
        <v>14.2</v>
      </c>
      <c r="D1015" s="1">
        <v>301.5</v>
      </c>
      <c r="E1015" s="34">
        <v>65</v>
      </c>
      <c r="F1015" s="1">
        <v>200.5</v>
      </c>
    </row>
    <row r="1016" spans="1:6" x14ac:dyDescent="0.25">
      <c r="A1016" s="102">
        <v>20.14</v>
      </c>
      <c r="B1016" s="102">
        <v>18.77</v>
      </c>
      <c r="C1016" s="102">
        <v>13.64</v>
      </c>
      <c r="D1016" s="1">
        <v>266.5</v>
      </c>
      <c r="E1016" s="34">
        <v>40</v>
      </c>
      <c r="F1016" s="1">
        <v>359.75</v>
      </c>
    </row>
    <row r="1017" spans="1:6" x14ac:dyDescent="0.25">
      <c r="A1017" s="102">
        <v>20.13</v>
      </c>
      <c r="B1017" s="102">
        <v>13.87</v>
      </c>
      <c r="C1017" s="102">
        <v>14.33</v>
      </c>
      <c r="D1017" s="1">
        <v>182.5</v>
      </c>
      <c r="E1017" s="34">
        <v>456</v>
      </c>
      <c r="F1017" s="1">
        <v>113.5</v>
      </c>
    </row>
    <row r="1018" spans="1:6" x14ac:dyDescent="0.25">
      <c r="A1018" s="102">
        <v>20.13</v>
      </c>
      <c r="B1018" s="102">
        <v>14.14</v>
      </c>
      <c r="C1018" s="102">
        <v>13.14</v>
      </c>
      <c r="D1018" s="34">
        <v>159</v>
      </c>
      <c r="E1018" s="34">
        <v>176</v>
      </c>
      <c r="F1018" s="1">
        <v>136.5</v>
      </c>
    </row>
    <row r="1019" spans="1:6" x14ac:dyDescent="0.25">
      <c r="A1019" s="102">
        <v>20.13</v>
      </c>
      <c r="B1019" s="102">
        <v>18.760000000000002</v>
      </c>
      <c r="C1019" s="102">
        <v>13.81</v>
      </c>
      <c r="D1019" s="1">
        <v>285.5</v>
      </c>
      <c r="E1019" s="34">
        <v>61</v>
      </c>
      <c r="F1019" s="1">
        <v>225.5</v>
      </c>
    </row>
    <row r="1020" spans="1:6" x14ac:dyDescent="0.25">
      <c r="A1020" s="102">
        <v>20.13</v>
      </c>
      <c r="B1020" s="102">
        <v>18.72</v>
      </c>
      <c r="C1020" s="102">
        <v>15.19</v>
      </c>
      <c r="D1020" s="34">
        <v>360</v>
      </c>
      <c r="E1020" s="34">
        <v>91</v>
      </c>
      <c r="F1020" s="1">
        <v>122.25</v>
      </c>
    </row>
    <row r="1021" spans="1:6" x14ac:dyDescent="0.25">
      <c r="A1021" s="102">
        <v>20.13</v>
      </c>
      <c r="B1021" s="102">
        <v>18.760000000000002</v>
      </c>
      <c r="C1021" s="102">
        <v>13.13</v>
      </c>
      <c r="D1021" s="34">
        <v>263</v>
      </c>
      <c r="E1021" s="34">
        <v>59</v>
      </c>
      <c r="F1021" s="1">
        <v>443.75</v>
      </c>
    </row>
    <row r="1022" spans="1:6" x14ac:dyDescent="0.25">
      <c r="A1022" s="102">
        <v>19.18</v>
      </c>
      <c r="B1022" s="102">
        <v>18.760000000000002</v>
      </c>
      <c r="C1022" s="102">
        <v>13.63</v>
      </c>
      <c r="D1022" s="1">
        <v>443.5</v>
      </c>
      <c r="E1022" s="34">
        <v>83</v>
      </c>
      <c r="F1022" s="1">
        <v>322.75</v>
      </c>
    </row>
    <row r="1023" spans="1:6" x14ac:dyDescent="0.25">
      <c r="A1023" s="102">
        <v>14.78</v>
      </c>
      <c r="B1023" s="102">
        <v>18.739999999999998</v>
      </c>
      <c r="C1023" s="102">
        <v>15.19</v>
      </c>
      <c r="D1023" s="2">
        <v>1101.5</v>
      </c>
      <c r="E1023" s="34">
        <v>41</v>
      </c>
      <c r="F1023" s="34">
        <v>53</v>
      </c>
    </row>
    <row r="1024" spans="1:6" x14ac:dyDescent="0.25">
      <c r="A1024" s="102">
        <v>16.04</v>
      </c>
      <c r="B1024" s="102">
        <v>18.75</v>
      </c>
      <c r="C1024" s="102">
        <v>13.89</v>
      </c>
      <c r="D1024" s="34">
        <v>814</v>
      </c>
      <c r="E1024" s="34">
        <v>47</v>
      </c>
      <c r="F1024" s="1">
        <v>140.75</v>
      </c>
    </row>
    <row r="1025" spans="1:6" x14ac:dyDescent="0.25">
      <c r="A1025" s="102">
        <v>20.12</v>
      </c>
      <c r="B1025" s="102">
        <v>18.75</v>
      </c>
      <c r="C1025" s="102">
        <v>14.28</v>
      </c>
      <c r="D1025" s="34">
        <v>365</v>
      </c>
      <c r="E1025" s="34">
        <v>84</v>
      </c>
      <c r="F1025" s="1">
        <v>210.75</v>
      </c>
    </row>
    <row r="1026" spans="1:6" x14ac:dyDescent="0.25">
      <c r="A1026" s="102">
        <v>19.75</v>
      </c>
      <c r="B1026" s="102">
        <v>18.75</v>
      </c>
      <c r="C1026" s="102">
        <v>15.19</v>
      </c>
      <c r="D1026" s="34">
        <v>510</v>
      </c>
      <c r="E1026" s="34">
        <v>85</v>
      </c>
      <c r="F1026" s="1">
        <v>110.5</v>
      </c>
    </row>
    <row r="1027" spans="1:6" x14ac:dyDescent="0.25">
      <c r="A1027" s="102">
        <v>19.649999999999999</v>
      </c>
      <c r="B1027" s="102">
        <v>18.75</v>
      </c>
      <c r="C1027" s="102">
        <v>13.12</v>
      </c>
      <c r="D1027" s="1">
        <v>580.5</v>
      </c>
      <c r="E1027" s="34">
        <v>116</v>
      </c>
      <c r="F1027" s="1">
        <v>568.25</v>
      </c>
    </row>
    <row r="1028" spans="1:6" x14ac:dyDescent="0.25">
      <c r="A1028" s="102">
        <v>19.690000000000001</v>
      </c>
      <c r="B1028" s="102">
        <v>13.79</v>
      </c>
      <c r="C1028" s="102">
        <v>13.78</v>
      </c>
      <c r="D1028" s="34">
        <v>251</v>
      </c>
      <c r="E1028" s="34">
        <v>544</v>
      </c>
      <c r="F1028" s="1">
        <v>115.5</v>
      </c>
    </row>
    <row r="1029" spans="1:6" x14ac:dyDescent="0.25">
      <c r="A1029" s="102">
        <v>20.12</v>
      </c>
      <c r="B1029" s="102">
        <v>13.49</v>
      </c>
      <c r="C1029" s="102">
        <v>15.19</v>
      </c>
      <c r="D1029" s="34">
        <v>237</v>
      </c>
      <c r="E1029" s="34">
        <v>890</v>
      </c>
      <c r="F1029" s="102">
        <v>58.75</v>
      </c>
    </row>
    <row r="1030" spans="1:6" x14ac:dyDescent="0.25">
      <c r="A1030" s="102">
        <v>20.12</v>
      </c>
      <c r="B1030" s="102">
        <v>14.89</v>
      </c>
      <c r="C1030" s="102">
        <v>15.19</v>
      </c>
      <c r="D1030" s="1">
        <v>302.5</v>
      </c>
      <c r="E1030" s="34">
        <v>371</v>
      </c>
      <c r="F1030" s="102">
        <v>77.25</v>
      </c>
    </row>
    <row r="1031" spans="1:6" x14ac:dyDescent="0.25">
      <c r="A1031" s="102">
        <v>20.13</v>
      </c>
      <c r="B1031" s="102">
        <v>13.94</v>
      </c>
      <c r="C1031" s="102">
        <v>15.19</v>
      </c>
      <c r="D1031" s="1">
        <v>229.5</v>
      </c>
      <c r="E1031" s="34">
        <v>557</v>
      </c>
      <c r="F1031" s="102">
        <v>66.25</v>
      </c>
    </row>
    <row r="1032" spans="1:6" x14ac:dyDescent="0.25">
      <c r="A1032" s="102">
        <v>20.14</v>
      </c>
      <c r="B1032" s="102">
        <v>13.67</v>
      </c>
      <c r="C1032" s="102">
        <v>15.19</v>
      </c>
      <c r="D1032" s="1">
        <v>188.5</v>
      </c>
      <c r="E1032" s="34">
        <v>775</v>
      </c>
      <c r="F1032" s="34">
        <v>50</v>
      </c>
    </row>
    <row r="1033" spans="1:6" x14ac:dyDescent="0.25">
      <c r="A1033" s="102">
        <v>15.14</v>
      </c>
      <c r="B1033" s="102">
        <v>14.43</v>
      </c>
      <c r="C1033" s="102">
        <v>15.19</v>
      </c>
      <c r="D1033" s="1">
        <v>795.5</v>
      </c>
      <c r="E1033" s="34">
        <v>236</v>
      </c>
      <c r="F1033" s="102">
        <v>46.5</v>
      </c>
    </row>
    <row r="1034" spans="1:6" x14ac:dyDescent="0.25">
      <c r="A1034" s="102">
        <v>14.33</v>
      </c>
      <c r="B1034" s="102">
        <v>18.75</v>
      </c>
      <c r="C1034" s="102">
        <v>15.19</v>
      </c>
      <c r="D1034" s="2">
        <v>1556.5</v>
      </c>
      <c r="E1034" s="34">
        <v>43</v>
      </c>
      <c r="F1034" s="102">
        <v>65.75</v>
      </c>
    </row>
    <row r="1035" spans="1:6" x14ac:dyDescent="0.25">
      <c r="A1035" s="102">
        <v>16.239999999999998</v>
      </c>
      <c r="B1035" s="102">
        <v>18.22</v>
      </c>
      <c r="C1035" s="102">
        <v>13.14</v>
      </c>
      <c r="D1035" s="1">
        <v>807.5</v>
      </c>
      <c r="E1035" s="34">
        <v>63</v>
      </c>
      <c r="F1035" s="1">
        <v>252.75</v>
      </c>
    </row>
    <row r="1036" spans="1:6" x14ac:dyDescent="0.25">
      <c r="A1036" s="102">
        <v>19.93</v>
      </c>
      <c r="B1036" s="102">
        <v>14.06</v>
      </c>
      <c r="C1036" s="102">
        <v>13.45</v>
      </c>
      <c r="D1036" s="34">
        <v>243</v>
      </c>
      <c r="E1036" s="34">
        <v>469</v>
      </c>
      <c r="F1036" s="34">
        <v>179</v>
      </c>
    </row>
    <row r="1037" spans="1:6" x14ac:dyDescent="0.25">
      <c r="A1037" s="102">
        <v>21.06</v>
      </c>
      <c r="B1037" s="102">
        <v>14.43</v>
      </c>
      <c r="C1037" s="34">
        <v>13</v>
      </c>
      <c r="D1037" s="1">
        <v>201.5</v>
      </c>
      <c r="E1037" s="34">
        <v>335</v>
      </c>
      <c r="F1037" s="1">
        <v>226.25</v>
      </c>
    </row>
    <row r="1038" spans="1:6" x14ac:dyDescent="0.25">
      <c r="A1038" s="102">
        <v>21.19</v>
      </c>
      <c r="B1038" s="102">
        <v>19.48</v>
      </c>
      <c r="C1038" s="102">
        <v>13.6</v>
      </c>
      <c r="D1038" s="34">
        <v>294</v>
      </c>
      <c r="E1038" s="34">
        <v>75</v>
      </c>
      <c r="F1038" s="1">
        <v>288.5</v>
      </c>
    </row>
    <row r="1039" spans="1:6" x14ac:dyDescent="0.25">
      <c r="A1039" s="102">
        <v>21.23</v>
      </c>
      <c r="B1039" s="102">
        <v>15.15</v>
      </c>
      <c r="C1039" s="102">
        <v>14.46</v>
      </c>
      <c r="D1039" s="1">
        <v>220.5</v>
      </c>
      <c r="E1039" s="34">
        <v>461</v>
      </c>
      <c r="F1039" s="1">
        <v>114.25</v>
      </c>
    </row>
    <row r="1040" spans="1:6" x14ac:dyDescent="0.25">
      <c r="A1040" s="102">
        <v>20.12</v>
      </c>
      <c r="B1040" s="102">
        <v>13.79</v>
      </c>
      <c r="C1040" s="102">
        <v>14.94</v>
      </c>
      <c r="D1040" s="1">
        <v>255.5</v>
      </c>
      <c r="E1040" s="34">
        <v>817</v>
      </c>
      <c r="F1040" s="34">
        <v>70</v>
      </c>
    </row>
    <row r="1041" spans="1:6" x14ac:dyDescent="0.25">
      <c r="A1041" s="102">
        <v>14.73</v>
      </c>
      <c r="B1041" s="102">
        <v>14.31</v>
      </c>
      <c r="C1041" s="102">
        <v>15.19</v>
      </c>
      <c r="D1041" s="1">
        <v>920.5</v>
      </c>
      <c r="E1041" s="34">
        <v>200</v>
      </c>
      <c r="F1041" s="102">
        <v>47.75</v>
      </c>
    </row>
    <row r="1042" spans="1:6" x14ac:dyDescent="0.25">
      <c r="A1042" s="102">
        <v>14.57</v>
      </c>
      <c r="B1042" s="102">
        <v>19.5</v>
      </c>
      <c r="C1042" s="102">
        <v>15.19</v>
      </c>
      <c r="D1042" s="34">
        <v>730</v>
      </c>
      <c r="E1042" s="34">
        <v>32</v>
      </c>
      <c r="F1042" s="102">
        <v>98.75</v>
      </c>
    </row>
    <row r="1043" spans="1:6" x14ac:dyDescent="0.25">
      <c r="A1043" s="102">
        <v>15.94</v>
      </c>
      <c r="B1043" s="102">
        <v>13.85</v>
      </c>
      <c r="C1043" s="102">
        <v>15.19</v>
      </c>
      <c r="D1043" s="1">
        <v>262.5</v>
      </c>
      <c r="E1043" s="34">
        <v>460</v>
      </c>
      <c r="F1043" s="34">
        <v>77</v>
      </c>
    </row>
    <row r="1044" spans="1:6" x14ac:dyDescent="0.25">
      <c r="A1044" s="102">
        <v>20.7</v>
      </c>
      <c r="B1044" s="102">
        <v>14.23</v>
      </c>
      <c r="C1044" s="102">
        <v>13.43</v>
      </c>
      <c r="D1044" s="1">
        <v>209.5</v>
      </c>
      <c r="E1044" s="34">
        <v>751</v>
      </c>
      <c r="F1044" s="1">
        <v>160.5</v>
      </c>
    </row>
    <row r="1045" spans="1:6" x14ac:dyDescent="0.25">
      <c r="A1045" s="102">
        <v>19.57</v>
      </c>
      <c r="B1045" s="102">
        <v>19.309999999999999</v>
      </c>
      <c r="C1045" s="102">
        <v>14.37</v>
      </c>
      <c r="D1045" s="34">
        <v>283</v>
      </c>
      <c r="E1045" s="34">
        <v>70</v>
      </c>
      <c r="F1045" s="1">
        <v>143.5</v>
      </c>
    </row>
    <row r="1046" spans="1:6" x14ac:dyDescent="0.25">
      <c r="A1046" s="102">
        <v>19.600000000000001</v>
      </c>
      <c r="B1046" s="102">
        <v>19.29</v>
      </c>
      <c r="C1046" s="102">
        <v>15.19</v>
      </c>
      <c r="D1046" s="1">
        <v>262.5</v>
      </c>
      <c r="E1046" s="34">
        <v>80</v>
      </c>
      <c r="F1046" s="34">
        <v>133</v>
      </c>
    </row>
    <row r="1047" spans="1:6" x14ac:dyDescent="0.25">
      <c r="A1047" s="102">
        <v>19.940000000000001</v>
      </c>
      <c r="B1047" s="102">
        <v>13.76</v>
      </c>
      <c r="C1047" s="102">
        <v>15.19</v>
      </c>
      <c r="D1047" s="34">
        <v>310</v>
      </c>
      <c r="E1047" s="34">
        <v>523</v>
      </c>
      <c r="F1047" s="102">
        <v>68.75</v>
      </c>
    </row>
    <row r="1048" spans="1:6" x14ac:dyDescent="0.25">
      <c r="A1048" s="102">
        <v>21.28</v>
      </c>
      <c r="B1048" s="102">
        <v>13.45</v>
      </c>
      <c r="C1048" s="102">
        <v>15.19</v>
      </c>
      <c r="D1048" s="1">
        <v>278.5</v>
      </c>
      <c r="E1048" s="34">
        <v>741</v>
      </c>
      <c r="F1048" s="102">
        <v>81.75</v>
      </c>
    </row>
    <row r="1049" spans="1:6" x14ac:dyDescent="0.25">
      <c r="A1049" s="102">
        <v>14.56</v>
      </c>
      <c r="B1049" s="102">
        <v>15.13</v>
      </c>
      <c r="C1049" s="102">
        <v>15.19</v>
      </c>
      <c r="D1049" s="1">
        <v>741.5</v>
      </c>
      <c r="E1049" s="34">
        <v>130</v>
      </c>
      <c r="F1049" s="102">
        <v>56.25</v>
      </c>
    </row>
    <row r="1050" spans="1:6" x14ac:dyDescent="0.25">
      <c r="A1050" s="102">
        <v>14.39</v>
      </c>
      <c r="B1050" s="102">
        <v>19.43</v>
      </c>
      <c r="C1050" s="102">
        <v>15.19</v>
      </c>
      <c r="D1050" s="34">
        <v>1316</v>
      </c>
      <c r="E1050" s="34">
        <v>69</v>
      </c>
      <c r="F1050" s="102">
        <v>68.75</v>
      </c>
    </row>
    <row r="1051" spans="1:6" x14ac:dyDescent="0.25">
      <c r="A1051" s="102">
        <v>16.809999999999999</v>
      </c>
      <c r="B1051" s="102">
        <v>13.26</v>
      </c>
      <c r="C1051" s="102">
        <v>15.19</v>
      </c>
      <c r="D1051" s="34">
        <v>449</v>
      </c>
      <c r="E1051" s="34">
        <v>493</v>
      </c>
      <c r="F1051" s="102">
        <v>49.25</v>
      </c>
    </row>
    <row r="1052" spans="1:6" x14ac:dyDescent="0.25">
      <c r="A1052" s="102">
        <v>19.86</v>
      </c>
      <c r="B1052" s="102">
        <v>13.92</v>
      </c>
      <c r="C1052" s="102">
        <v>15.19</v>
      </c>
      <c r="D1052" s="34">
        <v>505</v>
      </c>
      <c r="E1052" s="34">
        <v>814</v>
      </c>
      <c r="F1052" s="102">
        <v>76.5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2"/>
  <sheetViews>
    <sheetView showGridLines="0" showRowColHeaders="0" workbookViewId="0">
      <selection activeCell="B4" sqref="B4"/>
    </sheetView>
  </sheetViews>
  <sheetFormatPr defaultColWidth="8.85546875" defaultRowHeight="12.75" x14ac:dyDescent="0.2"/>
  <cols>
    <col min="1" max="1" width="8.85546875" style="6"/>
    <col min="2" max="2" width="49.5703125" style="6" bestFit="1" customWidth="1"/>
    <col min="3" max="3" width="10.7109375" style="6" bestFit="1" customWidth="1"/>
    <col min="4" max="4" width="13.85546875" style="6" bestFit="1" customWidth="1"/>
    <col min="5" max="5" width="10.5703125" style="6" bestFit="1" customWidth="1"/>
    <col min="6" max="7" width="6.5703125" style="6" bestFit="1" customWidth="1"/>
    <col min="8" max="8" width="11.7109375" style="6" customWidth="1"/>
    <col min="9" max="9" width="8.85546875" style="6"/>
    <col min="10" max="10" width="30.140625" style="6" bestFit="1" customWidth="1"/>
    <col min="11" max="11" width="14.28515625" style="6" bestFit="1" customWidth="1"/>
    <col min="12" max="12" width="19.28515625" style="6" bestFit="1" customWidth="1"/>
    <col min="13" max="13" width="13.28515625" style="6" bestFit="1" customWidth="1"/>
    <col min="14" max="14" width="12.85546875" style="6" bestFit="1" customWidth="1"/>
    <col min="15" max="15" width="13.28515625" style="6" bestFit="1" customWidth="1"/>
    <col min="16" max="16" width="12.85546875" style="6" bestFit="1" customWidth="1"/>
    <col min="17" max="28" width="8.85546875" style="6"/>
    <col min="29" max="30" width="10.5703125" style="6" bestFit="1" customWidth="1"/>
    <col min="31" max="16384" width="8.85546875" style="6"/>
  </cols>
  <sheetData>
    <row r="1" spans="1:256" ht="6" customHeight="1" x14ac:dyDescent="0.25">
      <c r="A1"/>
    </row>
    <row r="2" spans="1:256" x14ac:dyDescent="0.2">
      <c r="B2" s="4" t="s">
        <v>51</v>
      </c>
      <c r="C2" s="5"/>
      <c r="D2" s="5"/>
      <c r="E2" s="5"/>
      <c r="F2" s="5"/>
      <c r="G2" s="5"/>
      <c r="H2" s="5"/>
      <c r="I2" s="5"/>
      <c r="J2" s="5"/>
      <c r="K2" s="5"/>
      <c r="L2" s="5"/>
      <c r="M2" s="5"/>
      <c r="AS2" s="5"/>
      <c r="AT2" s="5"/>
      <c r="AU2" s="5"/>
      <c r="AV2" s="5"/>
      <c r="AW2" s="5"/>
      <c r="AX2" s="5"/>
      <c r="AY2" s="5"/>
      <c r="AZ2" s="5">
        <v>0.96268374063683493</v>
      </c>
      <c r="BA2" s="5">
        <v>-5.6411041432613641E-2</v>
      </c>
      <c r="BB2" s="5"/>
      <c r="BC2" s="5"/>
    </row>
    <row r="3" spans="1:256" x14ac:dyDescent="0.2">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v>-5.6411041432613641E-2</v>
      </c>
      <c r="BA3" s="5">
        <v>3.3729350502436648E-3</v>
      </c>
      <c r="BB3" s="5"/>
      <c r="BC3" s="5"/>
    </row>
    <row r="4" spans="1:256" ht="13.5" thickBot="1" x14ac:dyDescent="0.25">
      <c r="B4" s="4" t="s">
        <v>8</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row>
    <row r="5" spans="1:256" x14ac:dyDescent="0.2">
      <c r="B5" s="7" t="s">
        <v>9</v>
      </c>
      <c r="C5" s="8">
        <v>0.75065725896135538</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256" x14ac:dyDescent="0.2">
      <c r="B6" s="9" t="s">
        <v>10</v>
      </c>
      <c r="C6" s="10">
        <v>0.7456704041405825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256" ht="13.5" thickBot="1" x14ac:dyDescent="0.25">
      <c r="B7" s="11" t="s">
        <v>11</v>
      </c>
      <c r="C7" s="38">
        <v>130.52852724537297</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row>
    <row r="8" spans="1:256"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row>
    <row r="9" spans="1:256" ht="15.75" thickBot="1" x14ac:dyDescent="0.3">
      <c r="B9" s="4" t="s">
        <v>12</v>
      </c>
      <c r="C9" s="5"/>
      <c r="D9" s="5"/>
      <c r="E9" s="5"/>
      <c r="F9" s="12"/>
      <c r="G9" s="5"/>
      <c r="H9" s="5"/>
      <c r="I9" s="5"/>
      <c r="J9" s="5"/>
      <c r="K9" s="5"/>
      <c r="L9" s="5"/>
      <c r="M9" s="5"/>
      <c r="N9" s="5"/>
      <c r="O9" s="5"/>
      <c r="P9" s="5"/>
      <c r="Q9" s="5"/>
      <c r="R9" s="5"/>
      <c r="S9"/>
      <c r="T9"/>
      <c r="U9"/>
      <c r="V9"/>
      <c r="W9"/>
      <c r="X9"/>
      <c r="Y9" s="5"/>
      <c r="Z9" s="5"/>
      <c r="AG9" s="5"/>
      <c r="AH9" s="5"/>
      <c r="AI9" s="5"/>
      <c r="AJ9" s="5"/>
      <c r="AK9" s="5"/>
      <c r="AL9" s="5"/>
      <c r="AM9" s="5"/>
      <c r="AN9" s="5"/>
      <c r="AO9" s="5"/>
      <c r="AP9" s="5"/>
      <c r="AQ9" s="5"/>
      <c r="AR9" s="5"/>
      <c r="AS9" s="5"/>
      <c r="AT9" s="5"/>
      <c r="AU9" s="5"/>
      <c r="AV9" s="5"/>
      <c r="AW9" s="5"/>
      <c r="AX9" s="5"/>
      <c r="AY9" s="5"/>
      <c r="AZ9" s="5"/>
      <c r="BA9" s="5"/>
      <c r="BB9" s="5"/>
      <c r="BC9" s="5"/>
      <c r="IV9" s="25">
        <v>17037.696424846075</v>
      </c>
    </row>
    <row r="10" spans="1:256" ht="15.75" thickBot="1" x14ac:dyDescent="0.3">
      <c r="B10" s="57" t="s">
        <v>14</v>
      </c>
      <c r="C10" s="58" t="s">
        <v>15</v>
      </c>
      <c r="D10" s="58" t="s">
        <v>16</v>
      </c>
      <c r="E10" s="58" t="s">
        <v>17</v>
      </c>
      <c r="F10" s="58" t="s">
        <v>18</v>
      </c>
      <c r="G10" s="58" t="s">
        <v>19</v>
      </c>
      <c r="H10" s="63" t="s">
        <v>20</v>
      </c>
      <c r="I10" s="12"/>
      <c r="J10" s="4" t="s">
        <v>21</v>
      </c>
      <c r="L10" s="5"/>
      <c r="M10" s="5"/>
      <c r="N10" s="5"/>
      <c r="O10" s="5"/>
      <c r="P10" s="5"/>
      <c r="Q10" s="5"/>
      <c r="R10" s="5"/>
      <c r="S10"/>
      <c r="T10"/>
      <c r="U10"/>
      <c r="V10"/>
      <c r="W10"/>
      <c r="X10"/>
      <c r="Y10" s="5"/>
      <c r="Z10" s="5"/>
      <c r="AG10" s="5"/>
      <c r="AH10" s="5"/>
      <c r="AI10" s="5"/>
      <c r="AJ10" s="5"/>
      <c r="AK10" s="5"/>
      <c r="AL10" s="5"/>
      <c r="AM10" s="5"/>
      <c r="AN10" s="5"/>
      <c r="AO10" s="5"/>
      <c r="AP10" s="5"/>
      <c r="AQ10" s="5"/>
      <c r="AR10" s="5"/>
      <c r="AS10" s="5"/>
      <c r="AT10" s="5"/>
      <c r="AU10" s="5"/>
      <c r="AV10" s="5"/>
      <c r="AW10" s="5"/>
      <c r="AX10" s="5"/>
      <c r="AY10" s="5"/>
      <c r="AZ10" s="5"/>
      <c r="BA10" s="5"/>
      <c r="BB10" s="5"/>
      <c r="BC10" s="5"/>
      <c r="IV10" s="25">
        <v>50</v>
      </c>
    </row>
    <row r="11" spans="1:256" ht="15.75" thickBot="1" x14ac:dyDescent="0.3">
      <c r="B11" s="56" t="s">
        <v>27</v>
      </c>
      <c r="C11" s="50">
        <v>1812.1839385762069</v>
      </c>
      <c r="D11" s="51">
        <v>128.0699548141782</v>
      </c>
      <c r="E11" s="31">
        <v>14.149953759299569</v>
      </c>
      <c r="F11" s="55">
        <v>4.0999300419279213E-19</v>
      </c>
      <c r="G11" s="30"/>
      <c r="H11" s="64"/>
      <c r="I11" s="5"/>
      <c r="J11" s="66" t="s">
        <v>28</v>
      </c>
      <c r="K11" s="69" t="s">
        <v>29</v>
      </c>
      <c r="L11" s="68" t="s">
        <v>30</v>
      </c>
      <c r="M11" s="20" t="s">
        <v>31</v>
      </c>
      <c r="N11" s="21" t="s">
        <v>32</v>
      </c>
      <c r="O11" s="17" t="s">
        <v>33</v>
      </c>
      <c r="P11" s="18" t="s">
        <v>34</v>
      </c>
      <c r="R11" s="22"/>
      <c r="S11"/>
      <c r="T11"/>
      <c r="U11"/>
      <c r="V11"/>
      <c r="W11"/>
      <c r="X11"/>
      <c r="Y11" s="5"/>
      <c r="Z11" s="5"/>
      <c r="AG11" s="5"/>
      <c r="AH11" s="5"/>
      <c r="AI11" s="5"/>
      <c r="AJ11" s="5"/>
      <c r="AK11" s="5"/>
      <c r="AL11" s="5"/>
      <c r="AM11" s="5"/>
      <c r="AN11" s="5"/>
      <c r="AO11" s="5"/>
      <c r="AP11" s="5"/>
      <c r="AQ11" s="5"/>
      <c r="AR11" s="5"/>
      <c r="AS11" s="5"/>
      <c r="AT11" s="5"/>
      <c r="AU11" s="5"/>
      <c r="AV11" s="5"/>
      <c r="AW11" s="5"/>
      <c r="AX11" s="5"/>
      <c r="AY11" s="5"/>
      <c r="AZ11" s="5"/>
      <c r="BA11" s="5"/>
      <c r="BB11" s="5"/>
      <c r="BC11" s="5"/>
    </row>
    <row r="12" spans="1:256" ht="13.5" thickBot="1" x14ac:dyDescent="0.25">
      <c r="B12" s="59" t="s">
        <v>2</v>
      </c>
      <c r="C12" s="60">
        <v>-93.007272566878328</v>
      </c>
      <c r="D12" s="60">
        <v>7.5807020418147619</v>
      </c>
      <c r="E12" s="60">
        <v>-12.268952407554735</v>
      </c>
      <c r="F12" s="61">
        <v>1.0708979455147061E-16</v>
      </c>
      <c r="G12" s="62">
        <v>1</v>
      </c>
      <c r="H12" s="65">
        <v>1</v>
      </c>
      <c r="I12" s="5"/>
      <c r="J12" s="67" t="s">
        <v>2</v>
      </c>
      <c r="K12" s="70"/>
      <c r="L12" s="32" t="str">
        <f>IF(AND(ISNUMBER(K12)),(C11+C12*K12)," ")</f>
        <v xml:space="preserve"> </v>
      </c>
      <c r="M12" s="23"/>
      <c r="N12" s="23"/>
      <c r="O12" s="23"/>
      <c r="P12" s="24"/>
      <c r="R12" s="5"/>
      <c r="S12" s="5"/>
      <c r="T12" s="5"/>
      <c r="U12" s="5"/>
      <c r="V12" s="5"/>
      <c r="W12" s="5"/>
      <c r="X12" s="5"/>
      <c r="Y12" s="5"/>
      <c r="Z12" s="5"/>
      <c r="AG12" s="5"/>
      <c r="AH12" s="5"/>
      <c r="AI12" s="5"/>
      <c r="AJ12" s="5"/>
      <c r="AK12" s="5"/>
      <c r="AL12" s="5"/>
      <c r="AM12" s="5"/>
      <c r="AN12" s="5"/>
      <c r="AO12" s="5"/>
      <c r="AP12" s="5"/>
      <c r="AQ12" s="5"/>
      <c r="AR12" s="5"/>
      <c r="AS12" s="5"/>
      <c r="AT12" s="5"/>
      <c r="AU12" s="5"/>
      <c r="AV12" s="5"/>
      <c r="AW12" s="5"/>
      <c r="AX12" s="5"/>
      <c r="AY12" s="5"/>
      <c r="AZ12" s="5"/>
      <c r="BA12" s="5"/>
      <c r="BB12" s="5"/>
      <c r="BC12" s="5"/>
    </row>
    <row r="13" spans="1:256" x14ac:dyDescent="0.2">
      <c r="B13" s="5"/>
      <c r="C13" s="5"/>
      <c r="D13" s="5"/>
      <c r="E13" s="5"/>
      <c r="F13" s="5"/>
      <c r="G13" s="5"/>
      <c r="H13" s="5"/>
      <c r="I13" s="5"/>
      <c r="J13" s="5"/>
      <c r="K13" s="5"/>
      <c r="L13" s="5"/>
      <c r="M13" s="5"/>
      <c r="N13" s="5"/>
      <c r="O13" s="5"/>
      <c r="P13" s="5"/>
      <c r="Q13" s="5"/>
      <c r="R13" s="5"/>
      <c r="S13" s="5"/>
      <c r="T13" s="5"/>
      <c r="U13" s="5"/>
      <c r="V13" s="5"/>
      <c r="W13" s="5"/>
      <c r="X13" s="5"/>
      <c r="Y13" s="5"/>
      <c r="Z13" s="5"/>
      <c r="AG13" s="5"/>
      <c r="AH13" s="5"/>
      <c r="AI13" s="5"/>
      <c r="AJ13" s="5"/>
      <c r="AK13" s="5"/>
      <c r="AL13" s="5"/>
      <c r="AM13" s="5"/>
      <c r="AN13" s="5"/>
      <c r="AO13" s="5"/>
      <c r="AP13" s="5"/>
      <c r="AQ13" s="5"/>
      <c r="AR13" s="5"/>
      <c r="AS13" s="5"/>
      <c r="AT13" s="5"/>
      <c r="AU13" s="5"/>
      <c r="AV13" s="5"/>
      <c r="AW13" s="5"/>
      <c r="AX13" s="5"/>
      <c r="AY13" s="5"/>
      <c r="AZ13" s="5"/>
      <c r="BA13" s="5"/>
      <c r="BB13" s="5"/>
      <c r="BC13" s="5"/>
    </row>
    <row r="14" spans="1:256" ht="13.5" thickBot="1" x14ac:dyDescent="0.25">
      <c r="B14" s="13" t="s">
        <v>13</v>
      </c>
      <c r="C14" s="14"/>
      <c r="D14" s="14"/>
      <c r="E14" s="14"/>
      <c r="F14" s="14"/>
      <c r="G14" s="14"/>
      <c r="H14" s="5"/>
      <c r="I14" s="5"/>
      <c r="J14" s="5"/>
      <c r="K14" s="5"/>
      <c r="L14" s="5"/>
      <c r="M14" s="5"/>
      <c r="N14" s="5"/>
      <c r="O14" s="5"/>
      <c r="P14" s="5"/>
      <c r="Q14" s="5"/>
      <c r="R14" s="5"/>
      <c r="S14" s="5"/>
      <c r="T14" s="5"/>
      <c r="U14" s="5"/>
      <c r="V14" s="5"/>
      <c r="W14" s="5"/>
      <c r="X14" s="5"/>
      <c r="Y14" s="5"/>
      <c r="Z14" s="5"/>
      <c r="AG14" s="5"/>
      <c r="AH14" s="5"/>
      <c r="AI14" s="5"/>
      <c r="AJ14" s="5"/>
      <c r="AK14" s="5"/>
      <c r="AL14" s="5"/>
      <c r="AM14" s="5"/>
      <c r="AN14" s="5"/>
      <c r="AO14" s="5"/>
      <c r="AP14" s="5"/>
      <c r="AQ14" s="5"/>
      <c r="AR14" s="5"/>
      <c r="AS14" s="5"/>
      <c r="AT14" s="5"/>
      <c r="AU14" s="5"/>
      <c r="AV14" s="5"/>
      <c r="AW14" s="5"/>
      <c r="AX14" s="5"/>
      <c r="AY14" s="5"/>
      <c r="AZ14" s="5"/>
      <c r="BA14" s="5"/>
      <c r="BB14" s="5"/>
      <c r="BC14" s="5"/>
    </row>
    <row r="15" spans="1:256" ht="13.5" thickBot="1" x14ac:dyDescent="0.25">
      <c r="B15" s="15" t="s">
        <v>26</v>
      </c>
      <c r="C15" s="16" t="s">
        <v>22</v>
      </c>
      <c r="D15" s="16" t="s">
        <v>23</v>
      </c>
      <c r="E15" s="16" t="s">
        <v>24</v>
      </c>
      <c r="F15" s="16" t="s">
        <v>25</v>
      </c>
      <c r="G15" s="19" t="s">
        <v>18</v>
      </c>
      <c r="H15" s="5"/>
      <c r="I15" s="5"/>
      <c r="J15" s="5"/>
      <c r="K15" s="5"/>
      <c r="L15" s="5"/>
      <c r="M15" s="5"/>
      <c r="N15" s="5"/>
      <c r="O15" s="5"/>
      <c r="P15" s="5"/>
      <c r="Q15" s="5"/>
      <c r="R15" s="5"/>
      <c r="S15" s="5"/>
      <c r="T15" s="5"/>
      <c r="U15" s="5"/>
      <c r="V15" s="5"/>
      <c r="W15" s="5"/>
      <c r="X15" s="5"/>
      <c r="Y15" s="5"/>
      <c r="Z15" s="5"/>
      <c r="AG15" s="5"/>
      <c r="AH15" s="5"/>
      <c r="AI15" s="5"/>
      <c r="AJ15" s="5"/>
      <c r="AK15" s="5"/>
      <c r="AL15" s="5"/>
      <c r="AM15" s="5"/>
      <c r="AN15" s="5"/>
      <c r="AO15" s="5"/>
      <c r="AP15" s="5"/>
      <c r="AQ15" s="5"/>
      <c r="AR15" s="5"/>
      <c r="AS15" s="5"/>
      <c r="AT15" s="5"/>
      <c r="AU15" s="5"/>
      <c r="AV15" s="5"/>
      <c r="AW15" s="5"/>
      <c r="AX15" s="5"/>
      <c r="AY15" s="5"/>
      <c r="AZ15" s="5"/>
      <c r="BA15" s="5"/>
      <c r="BB15" s="5"/>
      <c r="BC15" s="5"/>
    </row>
    <row r="16" spans="1:256" x14ac:dyDescent="0.2">
      <c r="B16" s="7" t="s">
        <v>35</v>
      </c>
      <c r="C16" s="41">
        <v>1</v>
      </c>
      <c r="D16" s="42">
        <v>2564636.6210653884</v>
      </c>
      <c r="E16" s="42">
        <v>2564636.6210653884</v>
      </c>
      <c r="F16" s="42">
        <v>150.52719317884896</v>
      </c>
      <c r="G16" s="52">
        <v>1.0708979455139133E-16</v>
      </c>
      <c r="H16" s="5"/>
      <c r="I16" s="5"/>
      <c r="J16" s="5"/>
      <c r="K16" s="5"/>
      <c r="L16" s="5"/>
      <c r="M16" s="5"/>
      <c r="N16" s="5"/>
      <c r="O16" s="5"/>
      <c r="P16" s="5"/>
      <c r="Q16" s="5"/>
      <c r="R16" s="5"/>
      <c r="S16" s="5"/>
      <c r="T16" s="5"/>
      <c r="U16" s="5"/>
      <c r="V16" s="5"/>
      <c r="W16" s="5"/>
      <c r="X16" s="5"/>
      <c r="Y16" s="5"/>
      <c r="Z16" s="5"/>
      <c r="AG16" s="5"/>
      <c r="AH16" s="5"/>
      <c r="AI16" s="5"/>
      <c r="AJ16" s="5"/>
      <c r="AK16" s="5"/>
      <c r="AL16" s="5"/>
      <c r="AM16" s="5"/>
      <c r="AN16" s="5"/>
      <c r="AO16" s="5"/>
      <c r="AP16" s="5"/>
      <c r="AQ16" s="5"/>
      <c r="AR16" s="5"/>
      <c r="AS16" s="5"/>
      <c r="AT16" s="5"/>
      <c r="AU16" s="5"/>
      <c r="AV16" s="5"/>
      <c r="AW16" s="5"/>
      <c r="AX16" s="5"/>
      <c r="AY16" s="5"/>
      <c r="AZ16" s="5"/>
      <c r="BA16" s="5"/>
      <c r="BB16" s="5"/>
      <c r="BC16" s="5"/>
    </row>
    <row r="17" spans="2:82" x14ac:dyDescent="0.2">
      <c r="B17" s="9" t="s">
        <v>36</v>
      </c>
      <c r="C17" s="43">
        <v>50</v>
      </c>
      <c r="D17" s="43">
        <v>851884.82124230382</v>
      </c>
      <c r="E17" s="43">
        <v>17037.696424846075</v>
      </c>
      <c r="F17" s="25"/>
      <c r="G17" s="53"/>
      <c r="H17" s="5"/>
      <c r="I17" s="5"/>
      <c r="J17" s="5"/>
      <c r="K17" s="5"/>
      <c r="L17" s="5"/>
      <c r="M17" s="5"/>
      <c r="N17" s="5"/>
      <c r="O17" s="5"/>
      <c r="P17" s="5"/>
      <c r="Q17" s="5"/>
      <c r="R17" s="5"/>
      <c r="S17" s="5"/>
      <c r="T17" s="5"/>
      <c r="U17" s="5"/>
      <c r="V17" s="5"/>
      <c r="W17" s="5"/>
      <c r="X17" s="5"/>
      <c r="Y17" s="5"/>
      <c r="Z17" s="5"/>
      <c r="AG17" s="5"/>
      <c r="AH17" s="5"/>
      <c r="AI17" s="5"/>
      <c r="AJ17" s="5"/>
      <c r="AK17" s="5"/>
      <c r="AL17" s="5"/>
      <c r="AM17" s="5"/>
      <c r="AN17" s="5"/>
      <c r="AO17" s="5"/>
      <c r="AP17" s="5"/>
      <c r="AQ17" s="5"/>
      <c r="AR17" s="5"/>
      <c r="AS17" s="5"/>
      <c r="AT17" s="5"/>
      <c r="AU17" s="5"/>
      <c r="AV17" s="5"/>
      <c r="AW17" s="5"/>
      <c r="AX17" s="5"/>
      <c r="AY17" s="5"/>
      <c r="AZ17" s="5"/>
      <c r="BA17" s="5"/>
      <c r="BB17" s="5"/>
      <c r="BC17" s="5"/>
    </row>
    <row r="18" spans="2:82" x14ac:dyDescent="0.2">
      <c r="B18" s="9" t="s">
        <v>37</v>
      </c>
      <c r="C18" s="43">
        <v>31</v>
      </c>
      <c r="D18" s="44">
        <v>802042.76568674832</v>
      </c>
      <c r="E18" s="43">
        <v>25872.347280217688</v>
      </c>
      <c r="F18" s="45">
        <v>9.8626469724189292</v>
      </c>
      <c r="G18" s="53">
        <v>1.4482216798742944E-6</v>
      </c>
      <c r="H18" s="5"/>
      <c r="I18" s="5"/>
      <c r="J18" s="5"/>
      <c r="K18" s="5"/>
      <c r="L18" s="5"/>
      <c r="M18" s="5"/>
      <c r="N18" s="5"/>
      <c r="O18" s="5"/>
      <c r="P18" s="5"/>
      <c r="Q18" s="5"/>
      <c r="R18" s="5"/>
      <c r="S18" s="5"/>
      <c r="T18" s="5"/>
      <c r="U18" s="5"/>
      <c r="V18" s="5"/>
      <c r="W18" s="5"/>
      <c r="X18" s="5"/>
      <c r="Y18" s="5"/>
      <c r="Z18" s="5"/>
      <c r="AG18" s="5"/>
      <c r="AH18" s="5"/>
      <c r="AI18" s="5"/>
      <c r="AJ18" s="5"/>
      <c r="AK18" s="5"/>
      <c r="AL18" s="5"/>
      <c r="AM18" s="5"/>
      <c r="AN18" s="5"/>
      <c r="AO18" s="5"/>
      <c r="AP18" s="5"/>
      <c r="AQ18" s="5"/>
      <c r="AR18" s="5"/>
      <c r="AS18" s="5"/>
      <c r="AT18" s="5"/>
      <c r="AU18" s="5"/>
      <c r="AV18" s="5"/>
      <c r="AW18" s="5"/>
      <c r="AX18" s="5"/>
      <c r="AY18" s="5"/>
      <c r="AZ18" s="5"/>
      <c r="BA18" s="5"/>
      <c r="BB18" s="5"/>
      <c r="BC18" s="5"/>
    </row>
    <row r="19" spans="2:82" x14ac:dyDescent="0.2">
      <c r="B19" s="9" t="s">
        <v>38</v>
      </c>
      <c r="C19" s="43">
        <v>19</v>
      </c>
      <c r="D19" s="43">
        <v>49842.055555555555</v>
      </c>
      <c r="E19" s="46">
        <v>2623.2660818713448</v>
      </c>
      <c r="F19" s="25"/>
      <c r="G19" s="53"/>
      <c r="H19" s="5"/>
      <c r="I19" s="5"/>
      <c r="J19" s="5"/>
      <c r="K19" s="5"/>
      <c r="L19" s="5"/>
      <c r="M19" s="5"/>
      <c r="N19" s="5"/>
      <c r="O19" s="5"/>
      <c r="P19" s="5"/>
      <c r="Q19" s="5"/>
      <c r="R19" s="5"/>
      <c r="S19" s="5"/>
      <c r="T19" s="5"/>
      <c r="U19" s="5"/>
      <c r="V19" s="5"/>
      <c r="W19" s="5"/>
      <c r="X19" s="5"/>
      <c r="Y19" s="5"/>
      <c r="Z19" s="5"/>
      <c r="AG19" s="5"/>
      <c r="AH19" s="5"/>
      <c r="AI19" s="5"/>
      <c r="AJ19" s="5"/>
      <c r="AK19" s="5"/>
      <c r="AL19" s="5"/>
      <c r="AM19" s="5"/>
      <c r="AN19" s="5"/>
      <c r="AO19" s="5"/>
      <c r="AP19" s="5"/>
      <c r="AQ19" s="5"/>
      <c r="AR19" s="5"/>
      <c r="AS19" s="5"/>
      <c r="AT19" s="5"/>
      <c r="AU19" s="5"/>
      <c r="AV19" s="5"/>
      <c r="AW19" s="5"/>
      <c r="AX19" s="5"/>
      <c r="AY19" s="5"/>
      <c r="AZ19" s="5"/>
      <c r="BA19" s="5"/>
      <c r="BB19" s="5"/>
      <c r="BC19" s="5"/>
    </row>
    <row r="20" spans="2:82" ht="13.5" thickBot="1" x14ac:dyDescent="0.25">
      <c r="B20" s="26" t="s">
        <v>39</v>
      </c>
      <c r="C20" s="47">
        <v>51</v>
      </c>
      <c r="D20" s="48">
        <v>3416521.4423076925</v>
      </c>
      <c r="E20" s="47">
        <v>66990.6165158371</v>
      </c>
      <c r="F20" s="27"/>
      <c r="G20" s="54"/>
      <c r="H20" s="5"/>
      <c r="I20" s="5"/>
      <c r="J20" s="5"/>
      <c r="K20" s="5"/>
      <c r="L20" s="5"/>
      <c r="M20" s="5"/>
      <c r="N20" s="5"/>
      <c r="O20" s="5"/>
      <c r="P20" s="5"/>
      <c r="Q20" s="5"/>
      <c r="R20" s="5"/>
      <c r="S20" s="5"/>
      <c r="T20" s="5"/>
      <c r="U20" s="5"/>
      <c r="V20" s="5"/>
      <c r="W20" s="5"/>
      <c r="X20" s="5"/>
      <c r="Y20" s="5"/>
      <c r="Z20" s="5"/>
      <c r="AG20" s="5"/>
      <c r="AH20" s="5"/>
      <c r="AI20" s="5"/>
      <c r="AJ20" s="5"/>
      <c r="AK20" s="5"/>
      <c r="AL20" s="5"/>
      <c r="AM20" s="5"/>
      <c r="AN20" s="5"/>
      <c r="AO20" s="5"/>
      <c r="AP20" s="5"/>
      <c r="AQ20" s="5"/>
      <c r="AR20" s="5"/>
      <c r="AS20" s="5"/>
      <c r="AT20" s="5"/>
      <c r="AU20" s="5"/>
      <c r="AV20" s="5"/>
      <c r="AW20" s="5"/>
      <c r="AX20" s="5"/>
      <c r="AY20" s="5"/>
    </row>
    <row r="21" spans="2:82" x14ac:dyDescent="0.2">
      <c r="B21" s="13"/>
      <c r="C21" s="14"/>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row>
    <row r="22" spans="2:82" ht="13.5" thickBot="1" x14ac:dyDescent="0.25">
      <c r="B22" s="4" t="s">
        <v>40</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2:82" x14ac:dyDescent="0.2">
      <c r="B23" s="7" t="s">
        <v>41</v>
      </c>
      <c r="C23" s="49">
        <v>2.3357022179029916</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2:82" ht="12.95" customHeight="1" x14ac:dyDescent="0.2">
      <c r="B24" s="28" t="s">
        <v>42</v>
      </c>
      <c r="C24" s="39">
        <v>0.87932796765823074</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2:82" ht="14.1" customHeight="1" thickBot="1" x14ac:dyDescent="0.25">
      <c r="B25" s="29" t="s">
        <v>43</v>
      </c>
      <c r="C25" s="40">
        <v>0.10213194683854077</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2:82"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2:82" ht="15" x14ac:dyDescent="0.25">
      <c r="B27" s="5"/>
      <c r="C27" s="5"/>
      <c r="D27" s="5"/>
      <c r="E27" s="5"/>
      <c r="F27" s="5"/>
      <c r="G27" s="5"/>
      <c r="H27" s="5"/>
      <c r="I27"/>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2:82"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2:82"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2:82"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2:82"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2:82"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V1104"/>
  <sheetViews>
    <sheetView workbookViewId="0"/>
  </sheetViews>
  <sheetFormatPr defaultRowHeight="15" x14ac:dyDescent="0.25"/>
  <cols>
    <col min="1" max="1" width="10.7109375" style="3" bestFit="1" customWidth="1"/>
    <col min="2" max="2" width="11.140625" style="3" bestFit="1" customWidth="1"/>
    <col min="3" max="3" width="23.5703125" style="3" bestFit="1" customWidth="1"/>
    <col min="4" max="4" width="9.42578125" style="3" bestFit="1" customWidth="1"/>
    <col min="5" max="5" width="21.85546875" style="3" bestFit="1" customWidth="1"/>
    <col min="6" max="6" width="31.42578125" style="3" bestFit="1" customWidth="1"/>
    <col min="7" max="7" width="25.7109375" style="3" bestFit="1" customWidth="1"/>
    <col min="8" max="8" width="12" style="3" bestFit="1" customWidth="1"/>
    <col min="9" max="9" width="12.7109375" style="3" bestFit="1" customWidth="1"/>
    <col min="10" max="16384" width="9.140625" style="3"/>
  </cols>
  <sheetData>
    <row r="1" spans="1:256" x14ac:dyDescent="0.25">
      <c r="A1" s="33" t="s">
        <v>2</v>
      </c>
      <c r="B1" s="33" t="s">
        <v>5</v>
      </c>
      <c r="C1" s="33" t="s">
        <v>44</v>
      </c>
      <c r="D1" s="33" t="s">
        <v>45</v>
      </c>
      <c r="E1" s="33" t="s">
        <v>46</v>
      </c>
      <c r="F1" s="33" t="s">
        <v>47</v>
      </c>
      <c r="G1" s="33" t="s">
        <v>49</v>
      </c>
      <c r="H1" s="33" t="s">
        <v>48</v>
      </c>
      <c r="I1" s="33" t="s">
        <v>50</v>
      </c>
      <c r="BJ1" s="34">
        <v>-321.06110448054733</v>
      </c>
      <c r="BK1">
        <v>3</v>
      </c>
      <c r="BL1" s="35">
        <v>-321.06110448054733</v>
      </c>
      <c r="BM1">
        <v>1</v>
      </c>
      <c r="BN1">
        <v>9.6153846153846159E-3</v>
      </c>
      <c r="BO1">
        <v>-2.3410271376304475</v>
      </c>
      <c r="BP1">
        <v>-302.56020110022411</v>
      </c>
      <c r="BQ1">
        <v>1.7489965517675565</v>
      </c>
      <c r="BR1">
        <v>2.5754586202859635E-2</v>
      </c>
      <c r="BS1">
        <v>67.910101058946864</v>
      </c>
      <c r="BT1">
        <v>-166.22498437377419</v>
      </c>
      <c r="BU1">
        <v>-438.89541782667402</v>
      </c>
      <c r="IV1" s="3" t="s">
        <v>7</v>
      </c>
    </row>
    <row r="2" spans="1:256" x14ac:dyDescent="0.25">
      <c r="A2" s="1">
        <v>14.1</v>
      </c>
      <c r="B2" s="34">
        <v>439</v>
      </c>
      <c r="C2" s="35">
        <v>500.78139538322239</v>
      </c>
      <c r="D2" s="36">
        <v>-61.781395383222389</v>
      </c>
      <c r="E2" s="37">
        <v>-0.48369887813490869</v>
      </c>
      <c r="F2" s="37">
        <v>-0.47996171675164412</v>
      </c>
      <c r="G2" s="3">
        <v>5.188035422403578E-3</v>
      </c>
      <c r="H2" s="3">
        <v>4.2465589576073298E-2</v>
      </c>
      <c r="I2" s="3">
        <v>-0.10107598496110658</v>
      </c>
      <c r="BJ2" s="34">
        <v>-255.64122267011126</v>
      </c>
      <c r="BK2">
        <v>1</v>
      </c>
      <c r="BL2" s="35">
        <v>-281.24986814417798</v>
      </c>
      <c r="BM2">
        <v>2</v>
      </c>
      <c r="BN2">
        <v>2.8846153846153848E-2</v>
      </c>
      <c r="BO2">
        <v>-1.8980286526220012</v>
      </c>
      <c r="BP2">
        <v>-245.30596916213693</v>
      </c>
      <c r="BQ2">
        <v>2.9997955403510339</v>
      </c>
      <c r="BR2">
        <v>6.5861915614839811E-2</v>
      </c>
      <c r="BS2">
        <v>45.546739907989085</v>
      </c>
      <c r="BT2">
        <v>-153.86707333206149</v>
      </c>
      <c r="BU2">
        <v>-336.74486499221234</v>
      </c>
      <c r="IV2" s="3" t="s">
        <v>52</v>
      </c>
    </row>
    <row r="3" spans="1:256" x14ac:dyDescent="0.25">
      <c r="A3" s="1">
        <v>18.649999999999999</v>
      </c>
      <c r="B3" s="34">
        <v>98</v>
      </c>
      <c r="C3" s="36">
        <v>77.598305203926202</v>
      </c>
      <c r="D3" s="36">
        <v>20.401694796073798</v>
      </c>
      <c r="E3" s="37">
        <v>0.15884136159357737</v>
      </c>
      <c r="F3" s="37">
        <v>0.15728461430703922</v>
      </c>
      <c r="G3" s="3">
        <v>4.134621663744797E-4</v>
      </c>
      <c r="H3" s="3">
        <v>3.1734596713723168E-2</v>
      </c>
      <c r="I3" s="3">
        <v>2.8474461937277734E-2</v>
      </c>
      <c r="BJ3" s="34">
        <v>-190.22134085967519</v>
      </c>
      <c r="BK3">
        <v>1</v>
      </c>
      <c r="BL3" s="35">
        <v>-274.98390463933765</v>
      </c>
      <c r="BM3">
        <v>3</v>
      </c>
      <c r="BN3">
        <v>4.807692307692308E-2</v>
      </c>
      <c r="BO3">
        <v>-1.6637927858850741</v>
      </c>
      <c r="BP3">
        <v>-215.0327400288156</v>
      </c>
      <c r="BQ3">
        <v>3.8341839100247261</v>
      </c>
      <c r="BR3">
        <v>9.9954344685988239E-2</v>
      </c>
      <c r="BS3">
        <v>38.359352182939261</v>
      </c>
      <c r="BT3">
        <v>-138.02312714651742</v>
      </c>
      <c r="BU3">
        <v>-292.04235291111377</v>
      </c>
    </row>
    <row r="4" spans="1:256" x14ac:dyDescent="0.25">
      <c r="A4" s="1">
        <v>18.649999999999999</v>
      </c>
      <c r="B4" s="34">
        <v>70</v>
      </c>
      <c r="C4" s="36">
        <v>77.598305203926202</v>
      </c>
      <c r="D4" s="36">
        <v>-7.598305203926202</v>
      </c>
      <c r="E4" s="3">
        <v>-5.9158082524961068E-2</v>
      </c>
      <c r="F4" s="3">
        <v>-5.8565563483983993E-2</v>
      </c>
      <c r="G4" s="3">
        <v>5.7350439602970519E-5</v>
      </c>
      <c r="H4" s="3">
        <v>3.1734596713723168E-2</v>
      </c>
      <c r="I4" s="3">
        <v>-1.0602581286205889E-2</v>
      </c>
      <c r="BJ4" s="34">
        <v>-124.80145904923913</v>
      </c>
      <c r="BK4">
        <v>6</v>
      </c>
      <c r="BL4" s="35">
        <v>-234.08899543615257</v>
      </c>
      <c r="BM4">
        <v>4</v>
      </c>
      <c r="BN4">
        <v>6.7307692307692304E-2</v>
      </c>
      <c r="BO4">
        <v>-1.4961468762163621</v>
      </c>
      <c r="BP4">
        <v>-193.36576345786628</v>
      </c>
      <c r="BQ4">
        <v>4.4906088511517499</v>
      </c>
      <c r="BR4">
        <v>0.13026736706955294</v>
      </c>
      <c r="BS4">
        <v>34.472246980735427</v>
      </c>
      <c r="BT4">
        <v>-124.15983989302279</v>
      </c>
      <c r="BU4">
        <v>-262.57168702270974</v>
      </c>
    </row>
    <row r="5" spans="1:256" x14ac:dyDescent="0.25">
      <c r="A5" s="1">
        <v>18.649999999999999</v>
      </c>
      <c r="B5" s="34">
        <v>52</v>
      </c>
      <c r="C5" s="36">
        <v>77.598305203926202</v>
      </c>
      <c r="D5" s="36">
        <v>-25.598305203926202</v>
      </c>
      <c r="E5" s="37">
        <v>-0.19930058231545006</v>
      </c>
      <c r="F5" s="37">
        <v>-0.19737592526888659</v>
      </c>
      <c r="G5" s="3">
        <v>6.5091714167472576E-4</v>
      </c>
      <c r="H5" s="3">
        <v>3.1734596713723168E-2</v>
      </c>
      <c r="I5" s="3">
        <v>-3.5732505027049916E-2</v>
      </c>
      <c r="BJ5" s="34">
        <v>-59.381577238803061</v>
      </c>
      <c r="BK5">
        <v>20</v>
      </c>
      <c r="BL5" s="35">
        <v>-135.08899543615257</v>
      </c>
      <c r="BM5">
        <v>5</v>
      </c>
      <c r="BN5">
        <v>8.6538461538461536E-2</v>
      </c>
      <c r="BO5">
        <v>-1.3623833894180193</v>
      </c>
      <c r="BP5">
        <v>-176.07783594304968</v>
      </c>
      <c r="BQ5">
        <v>5.0391048886046983</v>
      </c>
      <c r="BR5">
        <v>0.15771230138371159</v>
      </c>
      <c r="BS5">
        <v>31.951248218391246</v>
      </c>
      <c r="BT5">
        <v>-111.93302857847468</v>
      </c>
      <c r="BU5">
        <v>-240.22264330762468</v>
      </c>
    </row>
    <row r="6" spans="1:256" x14ac:dyDescent="0.25">
      <c r="A6" s="1">
        <v>18.649999999999999</v>
      </c>
      <c r="B6" s="34">
        <v>64</v>
      </c>
      <c r="C6" s="36">
        <v>77.598305203926202</v>
      </c>
      <c r="D6" s="36">
        <v>-13.598305203926202</v>
      </c>
      <c r="E6" s="3">
        <v>-0.10587224912179073</v>
      </c>
      <c r="F6" s="3">
        <v>-0.10481992926522175</v>
      </c>
      <c r="G6" s="3">
        <v>1.8368464441396041E-4</v>
      </c>
      <c r="H6" s="3">
        <v>3.1734596713723168E-2</v>
      </c>
      <c r="I6" s="3">
        <v>-1.8976370316197689E-2</v>
      </c>
      <c r="BJ6" s="34">
        <v>6.0383045716330059</v>
      </c>
      <c r="BK6">
        <v>14</v>
      </c>
      <c r="BL6" s="35">
        <v>-118.17306807360455</v>
      </c>
      <c r="BM6">
        <v>6</v>
      </c>
      <c r="BN6">
        <v>0.10576923076923077</v>
      </c>
      <c r="BO6">
        <v>-1.2493462419630998</v>
      </c>
      <c r="BP6">
        <v>-161.46863235202539</v>
      </c>
      <c r="BQ6">
        <v>5.5119866589864399</v>
      </c>
      <c r="BR6">
        <v>0.18279836771365401</v>
      </c>
      <c r="BS6">
        <v>30.153369135225191</v>
      </c>
      <c r="BT6">
        <v>-100.93321785580488</v>
      </c>
      <c r="BU6">
        <v>-222.00404684824591</v>
      </c>
    </row>
    <row r="7" spans="1:256" x14ac:dyDescent="0.25">
      <c r="A7" s="1">
        <v>18.649999999999999</v>
      </c>
      <c r="B7" s="34">
        <v>72</v>
      </c>
      <c r="C7" s="36">
        <v>77.598305203926202</v>
      </c>
      <c r="D7" s="36">
        <v>-5.598305203926202</v>
      </c>
      <c r="E7" s="3">
        <v>-4.3586693659351181E-2</v>
      </c>
      <c r="F7" s="3">
        <v>-4.3149445079325062E-2</v>
      </c>
      <c r="G7" s="3">
        <v>3.1132674120698742E-5</v>
      </c>
      <c r="H7" s="3">
        <v>3.1734596713723168E-2</v>
      </c>
      <c r="I7" s="3">
        <v>-7.8116809895175448E-3</v>
      </c>
      <c r="BJ7" s="34">
        <v>71.458186382069073</v>
      </c>
      <c r="BK7">
        <v>1</v>
      </c>
      <c r="BL7" s="35">
        <v>-104.97015904685327</v>
      </c>
      <c r="BM7">
        <v>7</v>
      </c>
      <c r="BN7">
        <v>0.125</v>
      </c>
      <c r="BO7">
        <v>-1.1503493803760083</v>
      </c>
      <c r="BP7">
        <v>-148.67403041486077</v>
      </c>
      <c r="BQ7">
        <v>5.9273792189716197</v>
      </c>
      <c r="BR7">
        <v>0.20585353017164357</v>
      </c>
      <c r="BS7">
        <v>28.794158710949905</v>
      </c>
      <c r="BT7">
        <v>-90.867344706859413</v>
      </c>
      <c r="BU7">
        <v>-206.48071612286213</v>
      </c>
    </row>
    <row r="8" spans="1:256" x14ac:dyDescent="0.25">
      <c r="A8" s="1">
        <v>18.649999999999999</v>
      </c>
      <c r="B8" s="34">
        <v>47</v>
      </c>
      <c r="C8" s="36">
        <v>77.598305203926202</v>
      </c>
      <c r="D8" s="36">
        <v>-30.598305203926202</v>
      </c>
      <c r="E8" s="37">
        <v>-0.23822905447947479</v>
      </c>
      <c r="F8" s="37">
        <v>-0.2359686893853612</v>
      </c>
      <c r="G8" s="3">
        <v>9.3003229076160372E-4</v>
      </c>
      <c r="H8" s="3">
        <v>3.1734596713723168E-2</v>
      </c>
      <c r="I8" s="3">
        <v>-4.2719254479502325E-2</v>
      </c>
      <c r="BJ8" s="34">
        <v>136.87806819250514</v>
      </c>
      <c r="BK8">
        <v>1</v>
      </c>
      <c r="BL8" s="35">
        <v>-85.907504339400248</v>
      </c>
      <c r="BM8">
        <v>8</v>
      </c>
      <c r="BN8">
        <v>0.14423076923076922</v>
      </c>
      <c r="BO8">
        <v>-1.0615026297045762</v>
      </c>
      <c r="BP8">
        <v>-137.19125419319809</v>
      </c>
      <c r="BQ8">
        <v>6.2966705891539325</v>
      </c>
      <c r="BR8">
        <v>0.22710735366953577</v>
      </c>
      <c r="BS8">
        <v>27.725524900070944</v>
      </c>
      <c r="BT8">
        <v>-81.5299403803281</v>
      </c>
      <c r="BU8">
        <v>-192.85256800606808</v>
      </c>
    </row>
    <row r="9" spans="1:256" x14ac:dyDescent="0.25">
      <c r="A9" s="1">
        <v>18.73</v>
      </c>
      <c r="B9" s="34">
        <v>85</v>
      </c>
      <c r="C9" s="36">
        <v>70.157723398575627</v>
      </c>
      <c r="D9" s="36">
        <v>14.842276601424373</v>
      </c>
      <c r="E9" s="37">
        <v>0.11562077437516051</v>
      </c>
      <c r="F9" s="37">
        <v>0.11447403114802024</v>
      </c>
      <c r="G9" s="3">
        <v>2.2663884398006848E-4</v>
      </c>
      <c r="H9" s="3">
        <v>3.2795255058753581E-2</v>
      </c>
      <c r="I9" s="3">
        <v>2.1079158711190923E-2</v>
      </c>
      <c r="BJ9" s="34">
        <v>202.29795000294121</v>
      </c>
      <c r="BK9">
        <v>2</v>
      </c>
      <c r="BL9" s="35">
        <v>-66.173068073604554</v>
      </c>
      <c r="BM9">
        <v>9</v>
      </c>
      <c r="BN9">
        <v>0.16346153846153846</v>
      </c>
      <c r="BO9">
        <v>-0.9803303522249297</v>
      </c>
      <c r="BP9">
        <v>-126.70034607717182</v>
      </c>
      <c r="BQ9">
        <v>6.62757159427969</v>
      </c>
      <c r="BR9">
        <v>0.24672958665363881</v>
      </c>
      <c r="BS9">
        <v>26.861681584963435</v>
      </c>
      <c r="BT9">
        <v>-72.773270083807489</v>
      </c>
      <c r="BU9">
        <v>-180.62742207053614</v>
      </c>
    </row>
    <row r="10" spans="1:256" x14ac:dyDescent="0.25">
      <c r="A10" s="1">
        <v>18.75</v>
      </c>
      <c r="B10" s="34">
        <v>59</v>
      </c>
      <c r="C10" s="36">
        <v>68.297577947238096</v>
      </c>
      <c r="D10" s="36">
        <v>-9.2975779472380964</v>
      </c>
      <c r="E10" s="3">
        <v>-7.2437964156741613E-2</v>
      </c>
      <c r="F10" s="3">
        <v>-7.1713689040296763E-2</v>
      </c>
      <c r="G10" s="3">
        <v>8.9722866020671644E-5</v>
      </c>
      <c r="H10" s="3">
        <v>3.3067165515111657E-2</v>
      </c>
      <c r="I10" s="3">
        <v>-1.3261797565249077E-2</v>
      </c>
      <c r="BJ10" s="34">
        <v>267.7178318133773</v>
      </c>
      <c r="BK10">
        <v>3</v>
      </c>
      <c r="BL10" s="35">
        <v>-64.033213524942084</v>
      </c>
      <c r="BM10">
        <v>10</v>
      </c>
      <c r="BN10">
        <v>0.18269230769230768</v>
      </c>
      <c r="BO10">
        <v>-0.90515247502850393</v>
      </c>
      <c r="BP10">
        <v>-116.9841692429889</v>
      </c>
      <c r="BQ10">
        <v>6.9255872380944954</v>
      </c>
      <c r="BR10">
        <v>0.26485069291784824</v>
      </c>
      <c r="BS10">
        <v>26.149024425028344</v>
      </c>
      <c r="BT10">
        <v>-64.487812197709644</v>
      </c>
      <c r="BU10">
        <v>-169.48052628826815</v>
      </c>
    </row>
    <row r="11" spans="1:256" x14ac:dyDescent="0.25">
      <c r="A11" s="1">
        <v>18.75</v>
      </c>
      <c r="B11" s="34">
        <v>63</v>
      </c>
      <c r="C11" s="36">
        <v>68.297577947238096</v>
      </c>
      <c r="D11" s="36">
        <v>-5.2975779472380964</v>
      </c>
      <c r="E11" s="3">
        <v>-4.1273734260391132E-2</v>
      </c>
      <c r="F11" s="3">
        <v>-4.0859608390575106E-2</v>
      </c>
      <c r="G11" s="3">
        <v>2.9128504834661372E-5</v>
      </c>
      <c r="H11" s="3">
        <v>3.3067165515111657E-2</v>
      </c>
      <c r="I11" s="3">
        <v>-7.5560449102914729E-3</v>
      </c>
      <c r="BJ11" s="34" t="e">
        <f>SUM(xlrngh1 +#REF!)</f>
        <v>#REF!</v>
      </c>
      <c r="BK11"/>
      <c r="BL11" s="35">
        <v>-61.781395383222389</v>
      </c>
      <c r="BM11">
        <v>11</v>
      </c>
      <c r="BN11">
        <v>0.20192307692307693</v>
      </c>
      <c r="BO11">
        <v>-0.8347718934067756</v>
      </c>
      <c r="BP11">
        <v>-107.88800688471112</v>
      </c>
      <c r="BQ11">
        <v>7.1948051102013206</v>
      </c>
      <c r="BR11">
        <v>0.28157383057435648</v>
      </c>
      <c r="BS11">
        <v>25.552108644206392</v>
      </c>
      <c r="BT11">
        <v>-56.590008273255407</v>
      </c>
      <c r="BU11">
        <v>-159.18600549616684</v>
      </c>
    </row>
    <row r="12" spans="1:256" x14ac:dyDescent="0.25">
      <c r="A12" s="1">
        <v>18.75</v>
      </c>
      <c r="B12" s="34">
        <v>57</v>
      </c>
      <c r="C12" s="36">
        <v>68.297577947238096</v>
      </c>
      <c r="D12" s="36">
        <v>-11.297577947238096</v>
      </c>
      <c r="E12" s="3">
        <v>-8.8020079104916868E-2</v>
      </c>
      <c r="F12" s="3">
        <v>-8.7142184374127421E-2</v>
      </c>
      <c r="G12" s="3">
        <v>1.3247507517742311E-4</v>
      </c>
      <c r="H12" s="3">
        <v>3.3067165515111657E-2</v>
      </c>
      <c r="I12" s="3">
        <v>-1.6114942963175539E-2</v>
      </c>
      <c r="BL12" s="35">
        <v>-56.305650055388469</v>
      </c>
      <c r="BM12">
        <v>12</v>
      </c>
      <c r="BN12">
        <v>0.22115384615384615</v>
      </c>
      <c r="BO12">
        <v>-0.7683021589798118</v>
      </c>
      <c r="BP12">
        <v>-99.297292197115993</v>
      </c>
      <c r="BQ12">
        <v>7.4383527196058754</v>
      </c>
      <c r="BR12">
        <v>0.29698232998444835</v>
      </c>
      <c r="BS12">
        <v>25.04644879038894</v>
      </c>
      <c r="BT12">
        <v>-49.014448101484483</v>
      </c>
      <c r="BU12">
        <v>-149.58013629274751</v>
      </c>
    </row>
    <row r="13" spans="1:256" x14ac:dyDescent="0.25">
      <c r="A13" s="1">
        <v>18.75</v>
      </c>
      <c r="B13" s="34">
        <v>54</v>
      </c>
      <c r="C13" s="36">
        <v>68.297577947238096</v>
      </c>
      <c r="D13" s="36">
        <v>-14.297577947238096</v>
      </c>
      <c r="E13" s="37">
        <v>-0.11139325152717973</v>
      </c>
      <c r="F13" s="3">
        <v>-0.11028737875715657</v>
      </c>
      <c r="G13" s="3">
        <v>2.1217217461723305E-4</v>
      </c>
      <c r="H13" s="3">
        <v>3.3067165515111657E-2</v>
      </c>
      <c r="I13" s="3">
        <v>-2.0395114386843279E-2</v>
      </c>
      <c r="BL13" s="35">
        <v>-54.591432407683897</v>
      </c>
      <c r="BM13">
        <v>13</v>
      </c>
      <c r="BN13">
        <v>0.24038461538461539</v>
      </c>
      <c r="BO13">
        <v>-0.70506589290002375</v>
      </c>
      <c r="BP13">
        <v>-91.124479044128009</v>
      </c>
      <c r="BQ13">
        <v>7.6586794171661605</v>
      </c>
      <c r="BR13">
        <v>0.31114461033649399</v>
      </c>
      <c r="BS13">
        <v>24.614533444379827</v>
      </c>
      <c r="BT13">
        <v>-41.708741187294741</v>
      </c>
      <c r="BU13">
        <v>-140.54021690096127</v>
      </c>
    </row>
    <row r="14" spans="1:256" x14ac:dyDescent="0.25">
      <c r="A14" s="1">
        <v>13.87</v>
      </c>
      <c r="B14" s="34">
        <v>404</v>
      </c>
      <c r="C14" s="35">
        <v>522.17306807360455</v>
      </c>
      <c r="D14" s="35">
        <v>-118.17306807360455</v>
      </c>
      <c r="E14" s="37">
        <v>-0.92726096143066516</v>
      </c>
      <c r="F14" s="37">
        <v>-0.92593737189165404</v>
      </c>
      <c r="G14" s="3">
        <v>2.1067822187271587E-2</v>
      </c>
      <c r="H14" s="3">
        <v>4.6716240163353018E-2</v>
      </c>
      <c r="I14" s="37">
        <v>-0.20497668116718987</v>
      </c>
      <c r="BL14" s="35">
        <v>-35.501686285897449</v>
      </c>
      <c r="BM14">
        <v>14</v>
      </c>
      <c r="BN14">
        <v>0.25961538461538464</v>
      </c>
      <c r="BO14">
        <v>-0.64453160610661309</v>
      </c>
      <c r="BP14">
        <v>-83.300876450519723</v>
      </c>
      <c r="BQ14">
        <v>7.857738750731567</v>
      </c>
      <c r="BR14">
        <v>0.32411754724730707</v>
      </c>
      <c r="BS14">
        <v>24.24348455511414</v>
      </c>
      <c r="BT14">
        <v>-34.630050321769964</v>
      </c>
      <c r="BU14">
        <v>-131.97170257926948</v>
      </c>
    </row>
    <row r="15" spans="1:256" x14ac:dyDescent="0.25">
      <c r="A15" s="1">
        <v>14.27</v>
      </c>
      <c r="B15" s="34">
        <v>380</v>
      </c>
      <c r="C15" s="35">
        <v>484.97015904685327</v>
      </c>
      <c r="D15" s="35">
        <v>-104.97015904685327</v>
      </c>
      <c r="E15" s="37">
        <v>-0.82058533684833457</v>
      </c>
      <c r="F15" s="37">
        <v>-0.81786387679515271</v>
      </c>
      <c r="G15" s="3">
        <v>1.3865176677578023E-2</v>
      </c>
      <c r="H15" s="3">
        <v>3.9553163942804836E-2</v>
      </c>
      <c r="I15" s="37">
        <v>-0.16597205694891987</v>
      </c>
      <c r="BL15" s="35">
        <v>-30.598305203926202</v>
      </c>
      <c r="BM15">
        <v>15</v>
      </c>
      <c r="BN15">
        <v>0.27884615384615385</v>
      </c>
      <c r="BO15">
        <v>-0.58627264940264501</v>
      </c>
      <c r="BP15">
        <v>-75.77134320722574</v>
      </c>
      <c r="BQ15">
        <v>8.0371110954583518</v>
      </c>
      <c r="BR15">
        <v>0.33594885666079333</v>
      </c>
      <c r="BS15">
        <v>23.923614967302601</v>
      </c>
      <c r="BT15">
        <v>-27.742682071584042</v>
      </c>
      <c r="BU15">
        <v>-123.80000434286744</v>
      </c>
    </row>
    <row r="16" spans="1:256" x14ac:dyDescent="0.25">
      <c r="A16" s="1">
        <v>18.760000000000002</v>
      </c>
      <c r="B16" s="34">
        <v>65</v>
      </c>
      <c r="C16" s="36">
        <v>67.367505221569218</v>
      </c>
      <c r="D16" s="36">
        <v>-2.3675052215692176</v>
      </c>
      <c r="E16" s="3">
        <v>-1.8446675793763471E-2</v>
      </c>
      <c r="F16" s="3">
        <v>-1.8261339501531838E-2</v>
      </c>
      <c r="G16" s="3">
        <v>5.8433727212544253E-6</v>
      </c>
      <c r="H16" s="3">
        <v>3.3204132623805893E-2</v>
      </c>
      <c r="I16" s="3">
        <v>-3.3842411968952172E-3</v>
      </c>
      <c r="BL16" s="35">
        <v>-28.227650672907203</v>
      </c>
      <c r="BM16">
        <v>16</v>
      </c>
      <c r="BN16">
        <v>0.29807692307692307</v>
      </c>
      <c r="BO16">
        <v>-0.52993954630032036</v>
      </c>
      <c r="BP16">
        <v>-68.490712099082828</v>
      </c>
      <c r="BQ16">
        <v>8.1980887939140068</v>
      </c>
      <c r="BR16">
        <v>0.34667882827378826</v>
      </c>
      <c r="BS16">
        <v>23.647503468079101</v>
      </c>
      <c r="BT16">
        <v>-21.016367928079802</v>
      </c>
      <c r="BU16">
        <v>-115.96505627008585</v>
      </c>
    </row>
    <row r="17" spans="1:73" x14ac:dyDescent="0.25">
      <c r="A17" s="1">
        <v>18.77</v>
      </c>
      <c r="B17" s="34">
        <v>40</v>
      </c>
      <c r="C17" s="36">
        <v>66.437432495900794</v>
      </c>
      <c r="D17" s="36">
        <v>-26.437432495900794</v>
      </c>
      <c r="E17" s="37">
        <v>-0.20600481079039432</v>
      </c>
      <c r="F17" s="37">
        <v>-0.20402095889137395</v>
      </c>
      <c r="G17" s="3">
        <v>7.3188102222830674E-4</v>
      </c>
      <c r="H17" s="3">
        <v>3.3341774319509909E-2</v>
      </c>
      <c r="I17" s="3">
        <v>-3.789070298034114E-2</v>
      </c>
      <c r="BL17" s="35">
        <v>-26.437432495900794</v>
      </c>
      <c r="BM17">
        <v>17</v>
      </c>
      <c r="BN17">
        <v>0.31730769230769229</v>
      </c>
      <c r="BO17">
        <v>-0.47524075051324494</v>
      </c>
      <c r="BP17">
        <v>-61.421302955014148</v>
      </c>
      <c r="BQ17">
        <v>8.3417368461984278</v>
      </c>
      <c r="BR17">
        <v>0.35634161388442104</v>
      </c>
      <c r="BS17">
        <v>23.409381675259684</v>
      </c>
      <c r="BT17">
        <v>-14.425008230633892</v>
      </c>
      <c r="BU17">
        <v>-108.4175976793944</v>
      </c>
    </row>
    <row r="18" spans="1:73" x14ac:dyDescent="0.25">
      <c r="A18" s="1">
        <v>13.87</v>
      </c>
      <c r="B18" s="34">
        <v>456</v>
      </c>
      <c r="C18" s="35">
        <v>522.17306807360455</v>
      </c>
      <c r="D18" s="36">
        <v>-66.173068073604554</v>
      </c>
      <c r="E18" s="37">
        <v>-0.51923592848185407</v>
      </c>
      <c r="F18" s="37">
        <v>-0.5154087955206299</v>
      </c>
      <c r="G18" s="3">
        <v>6.6061003100647457E-3</v>
      </c>
      <c r="H18" s="3">
        <v>4.6716240163353018E-2</v>
      </c>
      <c r="I18" s="37">
        <v>-0.11409711667039127</v>
      </c>
      <c r="BL18" s="35">
        <v>-25.598305203926202</v>
      </c>
      <c r="BM18">
        <v>18</v>
      </c>
      <c r="BN18">
        <v>0.33653846153846156</v>
      </c>
      <c r="BO18">
        <v>-0.42192888874856549</v>
      </c>
      <c r="BP18">
        <v>-54.531144632084434</v>
      </c>
      <c r="BQ18">
        <v>8.4689371219603427</v>
      </c>
      <c r="BR18">
        <v>0.36496620205924796</v>
      </c>
      <c r="BS18">
        <v>23.204716146799562</v>
      </c>
      <c r="BT18">
        <v>-7.945733100983837</v>
      </c>
      <c r="BU18">
        <v>-101.11655616318504</v>
      </c>
    </row>
    <row r="19" spans="1:73" x14ac:dyDescent="0.25">
      <c r="A19" s="1">
        <v>14.14</v>
      </c>
      <c r="B19" s="34">
        <v>176</v>
      </c>
      <c r="C19" s="35">
        <v>497.06110448054733</v>
      </c>
      <c r="D19" s="35">
        <v>-321.06110448054733</v>
      </c>
      <c r="E19" s="36">
        <v>-2.512729498041538</v>
      </c>
      <c r="F19" s="36">
        <v>-2.6611643124474575</v>
      </c>
      <c r="G19" s="37">
        <v>0.13758711899560153</v>
      </c>
      <c r="H19" s="3">
        <v>4.1762773694219379E-2</v>
      </c>
      <c r="I19" s="37">
        <v>-0.55555855391304498</v>
      </c>
      <c r="BL19" s="35">
        <v>-25.297577947238096</v>
      </c>
      <c r="BM19">
        <v>19</v>
      </c>
      <c r="BN19">
        <v>0.35576923076923078</v>
      </c>
      <c r="BO19">
        <v>-0.36979067802381937</v>
      </c>
      <c r="BP19">
        <v>-47.792671904317508</v>
      </c>
      <c r="BQ19">
        <v>8.5804211415511986</v>
      </c>
      <c r="BR19">
        <v>0.37257716584659895</v>
      </c>
      <c r="BS19">
        <v>23.029916828247096</v>
      </c>
      <c r="BT19">
        <v>-1.5581846482051063</v>
      </c>
      <c r="BU19">
        <v>-94.027159160429903</v>
      </c>
    </row>
    <row r="20" spans="1:73" x14ac:dyDescent="0.25">
      <c r="A20" s="1">
        <v>18.760000000000002</v>
      </c>
      <c r="B20" s="34">
        <v>61</v>
      </c>
      <c r="C20" s="36">
        <v>67.367505221569218</v>
      </c>
      <c r="D20" s="36">
        <v>-6.3675052215692176</v>
      </c>
      <c r="E20" s="3">
        <v>-4.9613113148502211E-2</v>
      </c>
      <c r="F20" s="3">
        <v>-4.9115685218628094E-2</v>
      </c>
      <c r="G20" s="3">
        <v>4.2268838814350203E-5</v>
      </c>
      <c r="H20" s="3">
        <v>3.3204132623805893E-2</v>
      </c>
      <c r="I20" s="3">
        <v>-9.1022526204430666E-3</v>
      </c>
      <c r="BL20" s="35">
        <v>-21.297577947238096</v>
      </c>
      <c r="BM20">
        <v>20</v>
      </c>
      <c r="BN20">
        <v>0.375</v>
      </c>
      <c r="BO20">
        <v>-0.3186393639643752</v>
      </c>
      <c r="BP20">
        <v>-41.181748169349163</v>
      </c>
      <c r="BQ20">
        <v>8.6767947182820357</v>
      </c>
      <c r="BR20">
        <v>0.37919524230709561</v>
      </c>
      <c r="BS20">
        <v>22.882129705770502</v>
      </c>
      <c r="BT20">
        <v>4.7560440582175474</v>
      </c>
      <c r="BU20">
        <v>-87.11954039691588</v>
      </c>
    </row>
    <row r="21" spans="1:73" x14ac:dyDescent="0.25">
      <c r="A21" s="1">
        <v>18.72</v>
      </c>
      <c r="B21" s="34">
        <v>91</v>
      </c>
      <c r="C21" s="36">
        <v>71.087796124244733</v>
      </c>
      <c r="D21" s="36">
        <v>19.912203875755267</v>
      </c>
      <c r="E21" s="37">
        <v>0.15510449680653576</v>
      </c>
      <c r="F21" s="37">
        <v>0.15358257050451987</v>
      </c>
      <c r="G21" s="3">
        <v>4.0612535258982205E-4</v>
      </c>
      <c r="H21" s="3">
        <v>3.2660311711089685E-2</v>
      </c>
      <c r="I21" s="3">
        <v>2.8220362720340546E-2</v>
      </c>
      <c r="BL21" s="35">
        <v>-14.297577947238096</v>
      </c>
      <c r="BM21">
        <v>21</v>
      </c>
      <c r="BN21">
        <v>0.39423076923076922</v>
      </c>
      <c r="BO21">
        <v>-0.26830892291621306</v>
      </c>
      <c r="BP21">
        <v>-34.676916114985005</v>
      </c>
      <c r="BQ21">
        <v>8.7585566634122234</v>
      </c>
      <c r="BR21">
        <v>0.38483778456953666</v>
      </c>
      <c r="BS21">
        <v>22.759087113052519</v>
      </c>
      <c r="BT21">
        <v>11.013857800383505</v>
      </c>
      <c r="BU21">
        <v>-80.367690030353515</v>
      </c>
    </row>
    <row r="22" spans="1:73" x14ac:dyDescent="0.25">
      <c r="A22" s="1">
        <v>18.760000000000002</v>
      </c>
      <c r="B22" s="34">
        <v>59</v>
      </c>
      <c r="C22" s="36">
        <v>67.367505221569218</v>
      </c>
      <c r="D22" s="36">
        <v>-8.3675052215692176</v>
      </c>
      <c r="E22" s="3">
        <v>-6.519633182587159E-2</v>
      </c>
      <c r="F22" s="3">
        <v>-6.454381921274456E-2</v>
      </c>
      <c r="G22" s="3">
        <v>7.299173415442194E-5</v>
      </c>
      <c r="H22" s="3">
        <v>3.3204132623805893E-2</v>
      </c>
      <c r="I22" s="3">
        <v>-1.1961436452479522E-2</v>
      </c>
      <c r="BL22" s="35">
        <v>-13.598305203926202</v>
      </c>
      <c r="BM22">
        <v>22</v>
      </c>
      <c r="BN22">
        <v>0.41346153846153844</v>
      </c>
      <c r="BO22">
        <v>-0.21864951704140356</v>
      </c>
      <c r="BP22">
        <v>-28.258810324375485</v>
      </c>
      <c r="BQ22">
        <v>8.8261130570237825</v>
      </c>
      <c r="BR22">
        <v>0.38951911510964604</v>
      </c>
      <c r="BS22">
        <v>22.6589985308919</v>
      </c>
      <c r="BT22">
        <v>17.23102737785344</v>
      </c>
      <c r="BU22">
        <v>-73.748648026604414</v>
      </c>
    </row>
    <row r="23" spans="1:73" x14ac:dyDescent="0.25">
      <c r="A23" s="1">
        <v>18.760000000000002</v>
      </c>
      <c r="B23" s="34">
        <v>83</v>
      </c>
      <c r="C23" s="36">
        <v>67.367505221569218</v>
      </c>
      <c r="D23" s="36">
        <v>15.632494778430782</v>
      </c>
      <c r="E23" s="37">
        <v>0.12180229230256087</v>
      </c>
      <c r="F23" s="37">
        <v>0.12059601030002989</v>
      </c>
      <c r="G23" s="3">
        <v>2.5476413098860987E-4</v>
      </c>
      <c r="H23" s="3">
        <v>3.3204132623805893E-2</v>
      </c>
      <c r="I23" s="3">
        <v>2.2349181241842951E-2</v>
      </c>
      <c r="BL23" s="35">
        <v>-11.297577947238096</v>
      </c>
      <c r="BM23">
        <v>23</v>
      </c>
      <c r="BN23">
        <v>0.43269230769230771</v>
      </c>
      <c r="BO23">
        <v>-0.16952384856926506</v>
      </c>
      <c r="BP23">
        <v>-21.909686090319088</v>
      </c>
      <c r="BQ23">
        <v>8.8797881275791788</v>
      </c>
      <c r="BR23">
        <v>0.39325080074519914</v>
      </c>
      <c r="BS23">
        <v>22.580470556581783</v>
      </c>
      <c r="BT23">
        <v>23.422500125169069</v>
      </c>
      <c r="BU23">
        <v>-67.241872305807249</v>
      </c>
    </row>
    <row r="24" spans="1:73" x14ac:dyDescent="0.25">
      <c r="A24" s="1">
        <v>18.739999999999998</v>
      </c>
      <c r="B24" s="34">
        <v>41</v>
      </c>
      <c r="C24" s="36">
        <v>69.227650672907203</v>
      </c>
      <c r="D24" s="36">
        <v>-28.227650672907203</v>
      </c>
      <c r="E24" s="37">
        <v>-0.21990775091878809</v>
      </c>
      <c r="F24" s="37">
        <v>-0.21780292038127749</v>
      </c>
      <c r="G24" s="3">
        <v>8.2337334417218735E-4</v>
      </c>
      <c r="H24" s="3">
        <v>3.2930872993427673E-2</v>
      </c>
      <c r="I24" s="3">
        <v>-4.0191717127517748E-2</v>
      </c>
      <c r="BL24" s="35">
        <v>-9.4038680559610839</v>
      </c>
      <c r="BM24">
        <v>24</v>
      </c>
      <c r="BN24">
        <v>0.45192307692307693</v>
      </c>
      <c r="BO24">
        <v>-0.12080416150268274</v>
      </c>
      <c r="BP24">
        <v>-15.613031908289669</v>
      </c>
      <c r="BQ24">
        <v>8.9198324710834083</v>
      </c>
      <c r="BR24">
        <v>0.3960418640874262</v>
      </c>
      <c r="BS24">
        <v>22.52244845790938</v>
      </c>
      <c r="BT24">
        <v>29.602670083584108</v>
      </c>
      <c r="BU24">
        <v>-60.828733900163449</v>
      </c>
    </row>
    <row r="25" spans="1:73" x14ac:dyDescent="0.25">
      <c r="A25" s="1">
        <v>18.75</v>
      </c>
      <c r="B25" s="34">
        <v>47</v>
      </c>
      <c r="C25" s="36">
        <v>68.297577947238096</v>
      </c>
      <c r="D25" s="36">
        <v>-21.297577947238096</v>
      </c>
      <c r="E25" s="37">
        <v>-0.16593065384579309</v>
      </c>
      <c r="F25" s="37">
        <v>-0.16430821193726983</v>
      </c>
      <c r="G25" s="3">
        <v>4.7078640659864294E-4</v>
      </c>
      <c r="H25" s="3">
        <v>3.3067165515111657E-2</v>
      </c>
      <c r="I25" s="3">
        <v>-3.0385025149043666E-2</v>
      </c>
      <c r="BL25" s="35">
        <v>-9.2975779472380964</v>
      </c>
      <c r="BM25">
        <v>25</v>
      </c>
      <c r="BN25">
        <v>0.47115384615384615</v>
      </c>
      <c r="BO25">
        <v>-7.2369706456502078E-2</v>
      </c>
      <c r="BP25">
        <v>-9.3532418258111409</v>
      </c>
      <c r="BQ25">
        <v>8.9464291233910274</v>
      </c>
      <c r="BR25">
        <v>0.39789894204032861</v>
      </c>
      <c r="BS25">
        <v>22.484174191356036</v>
      </c>
      <c r="BT25">
        <v>35.785621369709403</v>
      </c>
      <c r="BU25">
        <v>-54.492105021331682</v>
      </c>
    </row>
    <row r="26" spans="1:73" x14ac:dyDescent="0.25">
      <c r="A26" s="1">
        <v>18.75</v>
      </c>
      <c r="B26" s="34">
        <v>84</v>
      </c>
      <c r="C26" s="36">
        <v>68.297577947238096</v>
      </c>
      <c r="D26" s="36">
        <v>15.702422052761904</v>
      </c>
      <c r="E26" s="37">
        <v>0.12233847269544892</v>
      </c>
      <c r="F26" s="37">
        <v>0.12112703917985526</v>
      </c>
      <c r="G26" s="3">
        <v>2.559156082720071E-4</v>
      </c>
      <c r="H26" s="3">
        <v>3.3067165515111657E-2</v>
      </c>
      <c r="I26" s="3">
        <v>2.2399660298867072E-2</v>
      </c>
      <c r="BL26" s="35">
        <v>-8.3675052215692176</v>
      </c>
      <c r="BM26">
        <v>26</v>
      </c>
      <c r="BN26">
        <v>0.49038461538461536</v>
      </c>
      <c r="BO26">
        <v>-2.4104528980603043E-2</v>
      </c>
      <c r="BP26">
        <v>-3.1153295998012061</v>
      </c>
      <c r="BQ26">
        <v>8.9596978427674525</v>
      </c>
      <c r="BR26">
        <v>0.39882639885390681</v>
      </c>
      <c r="BS26">
        <v>22.465157443224964</v>
      </c>
      <c r="BT26">
        <v>41.985355880807212</v>
      </c>
      <c r="BU26">
        <v>-48.216015080409626</v>
      </c>
    </row>
    <row r="27" spans="1:73" x14ac:dyDescent="0.25">
      <c r="A27" s="1">
        <v>18.75</v>
      </c>
      <c r="B27" s="34">
        <v>85</v>
      </c>
      <c r="C27" s="36">
        <v>68.297577947238096</v>
      </c>
      <c r="D27" s="36">
        <v>16.702422052761904</v>
      </c>
      <c r="E27" s="37">
        <v>0.13012953016953654</v>
      </c>
      <c r="F27" s="37">
        <v>0.12884348231113971</v>
      </c>
      <c r="G27" s="3">
        <v>2.8954921318351072E-4</v>
      </c>
      <c r="H27" s="3">
        <v>3.3067165515111657E-2</v>
      </c>
      <c r="I27" s="3">
        <v>2.3826638998475574E-2</v>
      </c>
      <c r="BL27" s="35">
        <v>-7.598305203926202</v>
      </c>
      <c r="BM27">
        <v>27</v>
      </c>
      <c r="BN27">
        <v>0.50961538461538458</v>
      </c>
      <c r="BO27">
        <v>2.4104528980602901E-2</v>
      </c>
      <c r="BP27">
        <v>3.1153295998006807</v>
      </c>
      <c r="BQ27">
        <v>8.9596978427674525</v>
      </c>
      <c r="BR27">
        <v>0.39882639885390681</v>
      </c>
      <c r="BS27">
        <v>22.465157443224964</v>
      </c>
      <c r="BT27">
        <v>48.2160150804091</v>
      </c>
      <c r="BU27">
        <v>-41.985355880807738</v>
      </c>
    </row>
    <row r="28" spans="1:73" x14ac:dyDescent="0.25">
      <c r="A28" s="1">
        <v>18.75</v>
      </c>
      <c r="B28" s="34">
        <v>116</v>
      </c>
      <c r="C28" s="36">
        <v>68.297577947238096</v>
      </c>
      <c r="D28" s="36">
        <v>47.702422052761904</v>
      </c>
      <c r="E28" s="37">
        <v>0.3716523118662528</v>
      </c>
      <c r="F28" s="37">
        <v>0.36842626028630648</v>
      </c>
      <c r="G28" s="3">
        <v>2.3618066600431505E-3</v>
      </c>
      <c r="H28" s="3">
        <v>3.3067165515111657E-2</v>
      </c>
      <c r="I28" s="3">
        <v>6.8131964022841787E-2</v>
      </c>
      <c r="BL28" s="35">
        <v>-6.3675052215692176</v>
      </c>
      <c r="BM28">
        <v>28</v>
      </c>
      <c r="BN28">
        <v>0.52884615384615385</v>
      </c>
      <c r="BO28">
        <v>7.2369706456502078E-2</v>
      </c>
      <c r="BP28">
        <v>9.3532418258106329</v>
      </c>
      <c r="BQ28">
        <v>8.9464291233910274</v>
      </c>
      <c r="BR28">
        <v>0.39789894204032861</v>
      </c>
      <c r="BS28">
        <v>22.484174191356036</v>
      </c>
      <c r="BT28">
        <v>54.492105021331177</v>
      </c>
      <c r="BU28">
        <v>-35.785621369709908</v>
      </c>
    </row>
    <row r="29" spans="1:73" x14ac:dyDescent="0.25">
      <c r="A29" s="1">
        <v>13.79</v>
      </c>
      <c r="B29" s="34">
        <v>544</v>
      </c>
      <c r="C29" s="35">
        <v>529.6136498789549</v>
      </c>
      <c r="D29" s="36">
        <v>14.386350121045098</v>
      </c>
      <c r="E29" s="37">
        <v>0.11297704705999106</v>
      </c>
      <c r="F29" s="37">
        <v>0.1118558485151533</v>
      </c>
      <c r="G29" s="3">
        <v>3.2373761246419296E-4</v>
      </c>
      <c r="H29" s="3">
        <v>4.8278376113392002E-2</v>
      </c>
      <c r="I29" s="3">
        <v>2.5193009767487225E-2</v>
      </c>
      <c r="BL29" s="35">
        <v>-5.598305203926202</v>
      </c>
      <c r="BM29">
        <v>29</v>
      </c>
      <c r="BN29">
        <v>0.54807692307692313</v>
      </c>
      <c r="BO29">
        <v>0.12080416150268287</v>
      </c>
      <c r="BP29">
        <v>15.613031908289178</v>
      </c>
      <c r="BQ29">
        <v>8.9198324710834065</v>
      </c>
      <c r="BR29">
        <v>0.3960418640874262</v>
      </c>
      <c r="BS29">
        <v>22.522448457909373</v>
      </c>
      <c r="BT29">
        <v>60.828733900162945</v>
      </c>
      <c r="BU29">
        <v>-29.602670083584584</v>
      </c>
    </row>
    <row r="30" spans="1:73" x14ac:dyDescent="0.25">
      <c r="A30" s="1">
        <v>13.49</v>
      </c>
      <c r="B30" s="34">
        <v>890</v>
      </c>
      <c r="C30" s="35">
        <v>557.51583164901808</v>
      </c>
      <c r="D30" s="35">
        <v>332.48416835098192</v>
      </c>
      <c r="E30" s="36">
        <v>2.6196276535786556</v>
      </c>
      <c r="F30" s="36">
        <v>2.7919643185578118</v>
      </c>
      <c r="G30" s="37">
        <v>0.19786101133121184</v>
      </c>
      <c r="H30" s="3">
        <v>5.4520900521766058E-2</v>
      </c>
      <c r="I30" s="37">
        <v>0.67044847531375917</v>
      </c>
      <c r="BL30" s="35">
        <v>-5.2975779472380964</v>
      </c>
      <c r="BM30">
        <v>30</v>
      </c>
      <c r="BN30">
        <v>0.56730769230769229</v>
      </c>
      <c r="BO30">
        <v>0.16952384856926506</v>
      </c>
      <c r="BP30">
        <v>21.909686090318583</v>
      </c>
      <c r="BQ30">
        <v>8.8797881275791788</v>
      </c>
      <c r="BR30">
        <v>0.39325080074519914</v>
      </c>
      <c r="BS30">
        <v>22.580470556581783</v>
      </c>
      <c r="BT30">
        <v>67.241872305806737</v>
      </c>
      <c r="BU30">
        <v>-23.422500125169574</v>
      </c>
    </row>
    <row r="31" spans="1:73" x14ac:dyDescent="0.25">
      <c r="A31" s="1">
        <v>14.89</v>
      </c>
      <c r="B31" s="34">
        <v>371</v>
      </c>
      <c r="C31" s="35">
        <v>427.30565005538847</v>
      </c>
      <c r="D31" s="36">
        <v>-56.305650055388469</v>
      </c>
      <c r="E31" s="37">
        <v>-0.43811822730896627</v>
      </c>
      <c r="F31" s="37">
        <v>-0.4345498272355301</v>
      </c>
      <c r="G31" s="3">
        <v>3.0278094873992358E-3</v>
      </c>
      <c r="H31" s="3">
        <v>3.058343992672917E-2</v>
      </c>
      <c r="I31" s="3">
        <v>-7.7184044181141082E-2</v>
      </c>
      <c r="BL31" s="35">
        <v>-2.3675052215692176</v>
      </c>
      <c r="BM31">
        <v>31</v>
      </c>
      <c r="BN31">
        <v>0.58653846153846156</v>
      </c>
      <c r="BO31">
        <v>0.21864951704140356</v>
      </c>
      <c r="BP31">
        <v>28.258810324374981</v>
      </c>
      <c r="BQ31">
        <v>8.8261130570237825</v>
      </c>
      <c r="BR31">
        <v>0.38951911510964604</v>
      </c>
      <c r="BS31">
        <v>22.6589985308919</v>
      </c>
      <c r="BT31">
        <v>73.748648026603902</v>
      </c>
      <c r="BU31">
        <v>-17.231027377853945</v>
      </c>
    </row>
    <row r="32" spans="1:73" x14ac:dyDescent="0.25">
      <c r="A32" s="1">
        <v>13.94</v>
      </c>
      <c r="B32" s="34">
        <v>557</v>
      </c>
      <c r="C32" s="35">
        <v>515.66255899392308</v>
      </c>
      <c r="D32" s="36">
        <v>41.337441006076915</v>
      </c>
      <c r="E32" s="37">
        <v>0.32413354173648623</v>
      </c>
      <c r="F32" s="37">
        <v>0.32121348807787292</v>
      </c>
      <c r="G32" s="3">
        <v>2.4974678393457038E-3</v>
      </c>
      <c r="H32" s="3">
        <v>4.5384787025096462E-2</v>
      </c>
      <c r="I32" s="3">
        <v>7.0038163347337909E-2</v>
      </c>
      <c r="BL32" s="35">
        <v>14.386350121045098</v>
      </c>
      <c r="BM32">
        <v>32</v>
      </c>
      <c r="BN32">
        <v>0.60576923076923073</v>
      </c>
      <c r="BO32">
        <v>0.26830892291621289</v>
      </c>
      <c r="BP32">
        <v>34.676916114984472</v>
      </c>
      <c r="BQ32">
        <v>8.7585566634122234</v>
      </c>
      <c r="BR32">
        <v>0.38483778456953666</v>
      </c>
      <c r="BS32">
        <v>22.759087113052519</v>
      </c>
      <c r="BT32">
        <v>80.367690030352975</v>
      </c>
      <c r="BU32">
        <v>-11.013857800384038</v>
      </c>
    </row>
    <row r="33" spans="1:73" x14ac:dyDescent="0.25">
      <c r="A33" s="1">
        <v>13.67</v>
      </c>
      <c r="B33" s="34">
        <v>775</v>
      </c>
      <c r="C33" s="35">
        <v>540.77452258698008</v>
      </c>
      <c r="D33" s="35">
        <v>234.22547741301992</v>
      </c>
      <c r="E33" s="36">
        <v>1.8417366619636546</v>
      </c>
      <c r="F33" s="36">
        <v>1.8884057382340311</v>
      </c>
      <c r="G33" s="3">
        <v>9.058418527756322E-2</v>
      </c>
      <c r="H33" s="3">
        <v>5.0702530479656366E-2</v>
      </c>
      <c r="I33" s="37">
        <v>0.43642434344255748</v>
      </c>
      <c r="BL33" s="35">
        <v>14.842276601424373</v>
      </c>
      <c r="BM33">
        <v>33</v>
      </c>
      <c r="BN33">
        <v>0.625</v>
      </c>
      <c r="BO33">
        <v>0.3186393639643752</v>
      </c>
      <c r="BP33">
        <v>41.181748169348651</v>
      </c>
      <c r="BQ33">
        <v>8.6767947182820357</v>
      </c>
      <c r="BR33">
        <v>0.37919524230709561</v>
      </c>
      <c r="BS33">
        <v>22.882129705770502</v>
      </c>
      <c r="BT33">
        <v>87.119540396915369</v>
      </c>
      <c r="BU33">
        <v>-4.756044058218059</v>
      </c>
    </row>
    <row r="34" spans="1:73" x14ac:dyDescent="0.25">
      <c r="A34" s="1">
        <v>14.43</v>
      </c>
      <c r="B34" s="34">
        <v>236</v>
      </c>
      <c r="C34" s="35">
        <v>470.08899543615257</v>
      </c>
      <c r="D34" s="35">
        <v>-234.08899543615257</v>
      </c>
      <c r="E34" s="36">
        <v>-1.8275118219766224</v>
      </c>
      <c r="F34" s="36">
        <v>-1.872772116402754</v>
      </c>
      <c r="G34" s="3">
        <v>6.4142478681944171E-2</v>
      </c>
      <c r="H34" s="3">
        <v>3.6990148435087286E-2</v>
      </c>
      <c r="I34" s="37">
        <v>-0.36703933266013378</v>
      </c>
      <c r="BL34" s="35">
        <v>15.632494778430782</v>
      </c>
      <c r="BM34">
        <v>34</v>
      </c>
      <c r="BN34">
        <v>0.64423076923076927</v>
      </c>
      <c r="BO34">
        <v>0.3697906780238196</v>
      </c>
      <c r="BP34">
        <v>47.792671904317025</v>
      </c>
      <c r="BQ34">
        <v>8.5804211415511986</v>
      </c>
      <c r="BR34">
        <v>0.37257716584659895</v>
      </c>
      <c r="BS34">
        <v>23.029916828247096</v>
      </c>
      <c r="BT34">
        <v>94.02715916042942</v>
      </c>
      <c r="BU34">
        <v>1.5581846482046231</v>
      </c>
    </row>
    <row r="35" spans="1:73" x14ac:dyDescent="0.25">
      <c r="A35" s="1">
        <v>18.75</v>
      </c>
      <c r="B35" s="34">
        <v>43</v>
      </c>
      <c r="C35" s="36">
        <v>68.297577947238096</v>
      </c>
      <c r="D35" s="36">
        <v>-25.297577947238096</v>
      </c>
      <c r="E35" s="37">
        <v>-0.19709488374214357</v>
      </c>
      <c r="F35" s="37">
        <v>-0.19518981930163681</v>
      </c>
      <c r="G35" s="3">
        <v>6.6423440579794688E-4</v>
      </c>
      <c r="H35" s="3">
        <v>3.3067165515111657E-2</v>
      </c>
      <c r="I35" s="3">
        <v>-3.6095868236834222E-2</v>
      </c>
      <c r="BL35" s="35">
        <v>15.702422052761904</v>
      </c>
      <c r="BM35">
        <v>35</v>
      </c>
      <c r="BN35">
        <v>0.66346153846153844</v>
      </c>
      <c r="BO35">
        <v>0.42192888874856549</v>
      </c>
      <c r="BP35">
        <v>54.531144632083922</v>
      </c>
      <c r="BQ35">
        <v>8.4689371219603427</v>
      </c>
      <c r="BR35">
        <v>0.36496620205924796</v>
      </c>
      <c r="BS35">
        <v>23.204716146799562</v>
      </c>
      <c r="BT35">
        <v>101.11655616318453</v>
      </c>
      <c r="BU35">
        <v>7.9457331009833254</v>
      </c>
    </row>
    <row r="36" spans="1:73" x14ac:dyDescent="0.25">
      <c r="A36" s="1">
        <v>18.22</v>
      </c>
      <c r="B36" s="34">
        <v>63</v>
      </c>
      <c r="C36" s="35">
        <v>117.5914324076839</v>
      </c>
      <c r="D36" s="36">
        <v>-54.591432407683897</v>
      </c>
      <c r="E36" s="37">
        <v>-0.42394745410018569</v>
      </c>
      <c r="F36" s="37">
        <v>-0.42044291595868227</v>
      </c>
      <c r="G36" s="3">
        <v>2.4721852038781236E-3</v>
      </c>
      <c r="H36" s="3">
        <v>2.6773242765702809E-2</v>
      </c>
      <c r="I36" s="3">
        <v>-6.973495213162674E-2</v>
      </c>
      <c r="BL36" s="35">
        <v>16.702422052761904</v>
      </c>
      <c r="BM36">
        <v>36</v>
      </c>
      <c r="BN36">
        <v>0.68269230769230771</v>
      </c>
      <c r="BO36">
        <v>0.47524075051324494</v>
      </c>
      <c r="BP36">
        <v>61.421302955013637</v>
      </c>
      <c r="BQ36">
        <v>8.3417368461984278</v>
      </c>
      <c r="BR36">
        <v>0.35634161388442104</v>
      </c>
      <c r="BS36">
        <v>23.409381675259684</v>
      </c>
      <c r="BT36">
        <v>108.41759767939389</v>
      </c>
      <c r="BU36">
        <v>14.425008230633381</v>
      </c>
    </row>
    <row r="37" spans="1:73" x14ac:dyDescent="0.25">
      <c r="A37" s="1">
        <v>14.06</v>
      </c>
      <c r="B37" s="34">
        <v>469</v>
      </c>
      <c r="C37" s="35">
        <v>504.50168628589745</v>
      </c>
      <c r="D37" s="36">
        <v>-35.501686285897449</v>
      </c>
      <c r="E37" s="37">
        <v>-0.27805341923055693</v>
      </c>
      <c r="F37" s="37">
        <v>-0.27547190150255035</v>
      </c>
      <c r="G37" s="3">
        <v>1.7444979208753855E-3</v>
      </c>
      <c r="H37" s="3">
        <v>4.3179198850087835E-2</v>
      </c>
      <c r="I37" s="3">
        <v>-5.8519322943382947E-2</v>
      </c>
      <c r="BL37" s="35">
        <v>19.912203875755267</v>
      </c>
      <c r="BM37">
        <v>37</v>
      </c>
      <c r="BN37">
        <v>0.70192307692307687</v>
      </c>
      <c r="BO37">
        <v>0.52993954630032014</v>
      </c>
      <c r="BP37">
        <v>68.490712099082288</v>
      </c>
      <c r="BQ37">
        <v>8.1980887939140068</v>
      </c>
      <c r="BR37">
        <v>0.34667882827378826</v>
      </c>
      <c r="BS37">
        <v>23.647503468079101</v>
      </c>
      <c r="BT37">
        <v>115.96505627008531</v>
      </c>
      <c r="BU37">
        <v>21.016367928079262</v>
      </c>
    </row>
    <row r="38" spans="1:73" x14ac:dyDescent="0.25">
      <c r="A38" s="1">
        <v>14.43</v>
      </c>
      <c r="B38" s="34">
        <v>335</v>
      </c>
      <c r="C38" s="35">
        <v>470.08899543615257</v>
      </c>
      <c r="D38" s="35">
        <v>-135.08899543615257</v>
      </c>
      <c r="E38" s="3">
        <v>-1.0546276885785948</v>
      </c>
      <c r="F38" s="3">
        <v>-1.0558376344351932</v>
      </c>
      <c r="G38" s="3">
        <v>2.1361103632024116E-2</v>
      </c>
      <c r="H38" s="3">
        <v>3.6990148435087286E-2</v>
      </c>
      <c r="I38" s="37">
        <v>-0.20693064433537595</v>
      </c>
      <c r="BL38" s="35">
        <v>20.401694796073798</v>
      </c>
      <c r="BM38">
        <v>38</v>
      </c>
      <c r="BN38">
        <v>0.72115384615384615</v>
      </c>
      <c r="BO38">
        <v>0.58627264940264501</v>
      </c>
      <c r="BP38">
        <v>75.771343207225229</v>
      </c>
      <c r="BQ38">
        <v>8.0371110954583518</v>
      </c>
      <c r="BR38">
        <v>0.33594885666079333</v>
      </c>
      <c r="BS38">
        <v>23.923614967302601</v>
      </c>
      <c r="BT38">
        <v>123.80000434286693</v>
      </c>
      <c r="BU38">
        <v>27.742682071583531</v>
      </c>
    </row>
    <row r="39" spans="1:73" x14ac:dyDescent="0.25">
      <c r="A39" s="1">
        <v>19.48</v>
      </c>
      <c r="B39" s="34">
        <v>75</v>
      </c>
      <c r="C39" s="37">
        <v>0.40226897341699441</v>
      </c>
      <c r="D39" s="36">
        <v>74.597731026583006</v>
      </c>
      <c r="E39" s="37">
        <v>0.5847655694424474</v>
      </c>
      <c r="F39" s="37">
        <v>0.58087810431383147</v>
      </c>
      <c r="G39" s="3">
        <v>8.0261756661582796E-3</v>
      </c>
      <c r="H39" s="3">
        <v>4.4838579112190996E-2</v>
      </c>
      <c r="I39" s="37">
        <v>0.12585559896884435</v>
      </c>
      <c r="BL39" s="35">
        <v>33.457876477920536</v>
      </c>
      <c r="BM39">
        <v>39</v>
      </c>
      <c r="BN39">
        <v>0.74038461538461542</v>
      </c>
      <c r="BO39">
        <v>0.64453160610661364</v>
      </c>
      <c r="BP39">
        <v>83.300876450519283</v>
      </c>
      <c r="BQ39">
        <v>7.8577387507315661</v>
      </c>
      <c r="BR39">
        <v>0.3241175472473069</v>
      </c>
      <c r="BS39">
        <v>24.243484555114151</v>
      </c>
      <c r="BT39">
        <v>131.97170257926905</v>
      </c>
      <c r="BU39">
        <v>34.630050321769502</v>
      </c>
    </row>
    <row r="40" spans="1:73" x14ac:dyDescent="0.25">
      <c r="A40" s="1">
        <v>15.15</v>
      </c>
      <c r="B40" s="34">
        <v>461</v>
      </c>
      <c r="C40" s="35">
        <v>403.12375918800012</v>
      </c>
      <c r="D40" s="36">
        <v>57.876240811999878</v>
      </c>
      <c r="E40" s="37">
        <v>0.44964626318132667</v>
      </c>
      <c r="F40" s="37">
        <v>0.44602979493758987</v>
      </c>
      <c r="G40" s="3">
        <v>2.8686243138974182E-3</v>
      </c>
      <c r="H40" s="3">
        <v>2.7593670298193207E-2</v>
      </c>
      <c r="I40" s="3">
        <v>7.5135419849020238E-2</v>
      </c>
      <c r="BL40" s="35">
        <v>41.337441006076915</v>
      </c>
      <c r="BM40">
        <v>40</v>
      </c>
      <c r="BN40">
        <v>0.75961538461538458</v>
      </c>
      <c r="BO40">
        <v>0.70506589290002375</v>
      </c>
      <c r="BP40">
        <v>91.124479044127497</v>
      </c>
      <c r="BQ40">
        <v>7.6586794171661614</v>
      </c>
      <c r="BR40">
        <v>0.31114461033649399</v>
      </c>
      <c r="BS40">
        <v>24.61453344437983</v>
      </c>
      <c r="BT40">
        <v>140.54021690096079</v>
      </c>
      <c r="BU40">
        <v>41.708741187294223</v>
      </c>
    </row>
    <row r="41" spans="1:73" x14ac:dyDescent="0.25">
      <c r="A41" s="1">
        <v>13.79</v>
      </c>
      <c r="B41" s="34">
        <v>817</v>
      </c>
      <c r="C41" s="35">
        <v>529.6136498789549</v>
      </c>
      <c r="D41" s="35">
        <v>287.3863501210451</v>
      </c>
      <c r="E41" s="36">
        <v>2.2568657740734683</v>
      </c>
      <c r="F41" s="36">
        <v>2.357484747378388</v>
      </c>
      <c r="G41" s="37">
        <v>0.12918859706096059</v>
      </c>
      <c r="H41" s="3">
        <v>4.8278376113392002E-2</v>
      </c>
      <c r="I41" s="37">
        <v>0.53097032525178989</v>
      </c>
      <c r="BL41" s="35">
        <v>47.702422052761904</v>
      </c>
      <c r="BM41">
        <v>41</v>
      </c>
      <c r="BN41">
        <v>0.77884615384615385</v>
      </c>
      <c r="BO41">
        <v>0.7683021589798118</v>
      </c>
      <c r="BP41">
        <v>99.297292197115482</v>
      </c>
      <c r="BQ41">
        <v>7.4383527196058754</v>
      </c>
      <c r="BR41">
        <v>0.29698232998444835</v>
      </c>
      <c r="BS41">
        <v>25.04644879038894</v>
      </c>
      <c r="BT41">
        <v>149.580136292747</v>
      </c>
      <c r="BU41">
        <v>49.014448101483971</v>
      </c>
    </row>
    <row r="42" spans="1:73" x14ac:dyDescent="0.25">
      <c r="A42" s="1">
        <v>14.31</v>
      </c>
      <c r="B42" s="34">
        <v>200</v>
      </c>
      <c r="C42" s="35">
        <v>481.24986814417798</v>
      </c>
      <c r="D42" s="35">
        <v>-281.24986814417798</v>
      </c>
      <c r="E42" s="36">
        <v>-2.1978687137182771</v>
      </c>
      <c r="F42" s="36">
        <v>-2.2891684691922198</v>
      </c>
      <c r="G42" s="3">
        <v>9.7748614544320961E-2</v>
      </c>
      <c r="H42" s="3">
        <v>3.8896219977634233E-2</v>
      </c>
      <c r="I42" s="37">
        <v>-0.46051768360759565</v>
      </c>
      <c r="BL42" s="35">
        <v>53.786494690213431</v>
      </c>
      <c r="BM42">
        <v>42</v>
      </c>
      <c r="BN42">
        <v>0.79807692307692313</v>
      </c>
      <c r="BO42">
        <v>0.83477189340677582</v>
      </c>
      <c r="BP42">
        <v>107.88800688471063</v>
      </c>
      <c r="BQ42">
        <v>7.1948051102013197</v>
      </c>
      <c r="BR42">
        <v>0.28157383057435648</v>
      </c>
      <c r="BS42">
        <v>25.552108644206392</v>
      </c>
      <c r="BT42">
        <v>159.18600549616633</v>
      </c>
      <c r="BU42">
        <v>56.590008273254924</v>
      </c>
    </row>
    <row r="43" spans="1:73" x14ac:dyDescent="0.25">
      <c r="A43" s="1">
        <v>19.5</v>
      </c>
      <c r="B43" s="34">
        <v>32</v>
      </c>
      <c r="C43" s="36">
        <v>-1.4578764779205358</v>
      </c>
      <c r="D43" s="36">
        <v>33.457876477920536</v>
      </c>
      <c r="E43" s="37">
        <v>0.26232482163082593</v>
      </c>
      <c r="F43" s="37">
        <v>0.25986721175344796</v>
      </c>
      <c r="G43" s="3">
        <v>1.6292671468834559E-3</v>
      </c>
      <c r="H43" s="3">
        <v>4.5211677620056373E-2</v>
      </c>
      <c r="I43" s="3">
        <v>5.6548781130783966E-2</v>
      </c>
      <c r="BL43" s="35">
        <v>57.876240811999878</v>
      </c>
      <c r="BM43">
        <v>43</v>
      </c>
      <c r="BN43">
        <v>0.81730769230769229</v>
      </c>
      <c r="BO43">
        <v>0.90515247502850393</v>
      </c>
      <c r="BP43">
        <v>116.98416924298839</v>
      </c>
      <c r="BQ43">
        <v>6.9255872380944954</v>
      </c>
      <c r="BR43">
        <v>0.26485069291784824</v>
      </c>
      <c r="BS43">
        <v>26.149024425028344</v>
      </c>
      <c r="BT43">
        <v>169.48052628826764</v>
      </c>
      <c r="BU43">
        <v>64.487812197709133</v>
      </c>
    </row>
    <row r="44" spans="1:73" x14ac:dyDescent="0.25">
      <c r="A44" s="1">
        <v>13.85</v>
      </c>
      <c r="B44" s="34">
        <v>460</v>
      </c>
      <c r="C44" s="35">
        <v>524.03321352494208</v>
      </c>
      <c r="D44" s="36">
        <v>-64.033213524942084</v>
      </c>
      <c r="E44" s="37">
        <v>-0.50254715363828939</v>
      </c>
      <c r="F44" s="37">
        <v>-0.49875752522894035</v>
      </c>
      <c r="G44" s="3">
        <v>6.241997680777228E-3</v>
      </c>
      <c r="H44" s="3">
        <v>4.7102726628802494E-2</v>
      </c>
      <c r="I44" s="3">
        <v>-0.1108892492335813</v>
      </c>
      <c r="BL44" s="35">
        <v>61.9263492388759</v>
      </c>
      <c r="BM44">
        <v>44</v>
      </c>
      <c r="BN44">
        <v>0.83653846153846156</v>
      </c>
      <c r="BO44">
        <v>0.9803303522249297</v>
      </c>
      <c r="BP44">
        <v>126.7003460771713</v>
      </c>
      <c r="BQ44">
        <v>6.6275715942796891</v>
      </c>
      <c r="BR44">
        <v>0.24672958665363881</v>
      </c>
      <c r="BS44">
        <v>26.861681584963431</v>
      </c>
      <c r="BT44">
        <v>180.62742207053563</v>
      </c>
      <c r="BU44">
        <v>72.773270083806977</v>
      </c>
    </row>
    <row r="45" spans="1:73" x14ac:dyDescent="0.25">
      <c r="A45" s="1">
        <v>14.23</v>
      </c>
      <c r="B45" s="34">
        <v>751</v>
      </c>
      <c r="C45" s="35">
        <v>488.6904499495281</v>
      </c>
      <c r="D45" s="35">
        <v>262.3095500504719</v>
      </c>
      <c r="E45" s="36">
        <v>2.0512709074263804</v>
      </c>
      <c r="F45" s="36">
        <v>2.1218998908515383</v>
      </c>
      <c r="G45" s="3">
        <v>8.8165069848338828E-2</v>
      </c>
      <c r="H45" s="3">
        <v>4.0220901300136072E-2</v>
      </c>
      <c r="I45" s="37">
        <v>0.43437532378049026</v>
      </c>
      <c r="BL45" s="35">
        <v>63.947367398239066</v>
      </c>
      <c r="BM45">
        <v>45</v>
      </c>
      <c r="BN45">
        <v>0.85576923076923073</v>
      </c>
      <c r="BO45">
        <v>1.0615026297045758</v>
      </c>
      <c r="BP45">
        <v>137.19125419319752</v>
      </c>
      <c r="BQ45">
        <v>6.2966705891539334</v>
      </c>
      <c r="BR45">
        <v>0.22710735366953591</v>
      </c>
      <c r="BS45">
        <v>27.725524900070933</v>
      </c>
      <c r="BT45">
        <v>192.85256800606749</v>
      </c>
      <c r="BU45">
        <v>81.52994038032756</v>
      </c>
    </row>
    <row r="46" spans="1:73" x14ac:dyDescent="0.25">
      <c r="A46" s="1">
        <v>19.309999999999999</v>
      </c>
      <c r="B46" s="34">
        <v>70</v>
      </c>
      <c r="C46" s="36">
        <v>16.213505309786569</v>
      </c>
      <c r="D46" s="36">
        <v>53.786494690213431</v>
      </c>
      <c r="E46" s="37">
        <v>0.42095369350124279</v>
      </c>
      <c r="F46" s="37">
        <v>0.41746330570667595</v>
      </c>
      <c r="G46" s="3">
        <v>3.8627846663609583E-3</v>
      </c>
      <c r="H46" s="3">
        <v>4.1776187597457659E-2</v>
      </c>
      <c r="I46" s="3">
        <v>8.716642422674932E-2</v>
      </c>
      <c r="BL46" s="35">
        <v>74.597731026583006</v>
      </c>
      <c r="BM46">
        <v>46</v>
      </c>
      <c r="BN46">
        <v>0.875</v>
      </c>
      <c r="BO46">
        <v>1.1503493803760083</v>
      </c>
      <c r="BP46">
        <v>148.67403041486025</v>
      </c>
      <c r="BQ46">
        <v>5.9273792189716197</v>
      </c>
      <c r="BR46">
        <v>0.20585353017164357</v>
      </c>
      <c r="BS46">
        <v>28.794158710949905</v>
      </c>
      <c r="BT46">
        <v>206.48071612286162</v>
      </c>
      <c r="BU46">
        <v>90.867344706858901</v>
      </c>
    </row>
    <row r="47" spans="1:73" x14ac:dyDescent="0.25">
      <c r="A47" s="1">
        <v>19.29</v>
      </c>
      <c r="B47" s="34">
        <v>80</v>
      </c>
      <c r="C47" s="36">
        <v>18.0736507611241</v>
      </c>
      <c r="D47" s="36">
        <v>61.9263492388759</v>
      </c>
      <c r="E47" s="37">
        <v>0.48457146267877804</v>
      </c>
      <c r="F47" s="37">
        <v>0.48083164117210708</v>
      </c>
      <c r="G47" s="3">
        <v>5.0741442837230651E-3</v>
      </c>
      <c r="H47" s="3">
        <v>4.1428723395974143E-2</v>
      </c>
      <c r="I47" s="3">
        <v>9.9961233951451983E-2</v>
      </c>
      <c r="BL47" s="35">
        <v>179.76387744830663</v>
      </c>
      <c r="BM47">
        <v>47</v>
      </c>
      <c r="BN47">
        <v>0.89423076923076927</v>
      </c>
      <c r="BO47">
        <v>1.2493462419631005</v>
      </c>
      <c r="BP47">
        <v>161.46863235202497</v>
      </c>
      <c r="BQ47">
        <v>5.5119866589864381</v>
      </c>
      <c r="BR47">
        <v>0.18279836771365385</v>
      </c>
      <c r="BS47">
        <v>30.153369135225208</v>
      </c>
      <c r="BT47">
        <v>222.00404684824554</v>
      </c>
      <c r="BU47">
        <v>100.93321785580441</v>
      </c>
    </row>
    <row r="48" spans="1:73" x14ac:dyDescent="0.25">
      <c r="A48" s="1">
        <v>13.76</v>
      </c>
      <c r="B48" s="34">
        <v>523</v>
      </c>
      <c r="C48" s="35">
        <v>532.40386805596108</v>
      </c>
      <c r="D48" s="36">
        <v>-9.4038680559610839</v>
      </c>
      <c r="E48" s="3">
        <v>-7.3872425855101079E-2</v>
      </c>
      <c r="F48" s="3">
        <v>-7.3133961698924402E-2</v>
      </c>
      <c r="G48" s="3">
        <v>1.4021251348645354E-4</v>
      </c>
      <c r="H48" s="3">
        <v>4.8875307780322452E-2</v>
      </c>
      <c r="I48" s="3">
        <v>-1.6578495828235278E-2</v>
      </c>
      <c r="BL48" s="35">
        <v>234.22547741301992</v>
      </c>
      <c r="BM48">
        <v>48</v>
      </c>
      <c r="BN48">
        <v>0.91346153846153844</v>
      </c>
      <c r="BO48">
        <v>1.3623833894180193</v>
      </c>
      <c r="BP48">
        <v>176.07783594304917</v>
      </c>
      <c r="BQ48">
        <v>5.0391048886046992</v>
      </c>
      <c r="BR48">
        <v>0.15771230138371159</v>
      </c>
      <c r="BS48">
        <v>31.951248218391253</v>
      </c>
      <c r="BT48">
        <v>240.2226433076242</v>
      </c>
      <c r="BU48">
        <v>111.93302857847415</v>
      </c>
    </row>
    <row r="49" spans="1:73" x14ac:dyDescent="0.25">
      <c r="A49" s="1">
        <v>13.45</v>
      </c>
      <c r="B49" s="34">
        <v>741</v>
      </c>
      <c r="C49" s="35">
        <v>561.23612255169337</v>
      </c>
      <c r="D49" s="35">
        <v>179.76387744830663</v>
      </c>
      <c r="E49" s="36">
        <v>1.4170096693105296</v>
      </c>
      <c r="F49" s="36">
        <v>1.4318121752599482</v>
      </c>
      <c r="G49" s="3">
        <v>5.8880306372688596E-2</v>
      </c>
      <c r="H49" s="3">
        <v>5.5399109026232546E-2</v>
      </c>
      <c r="I49" s="37">
        <v>0.34674744182056433</v>
      </c>
      <c r="BL49" s="35">
        <v>262.3095500504719</v>
      </c>
      <c r="BM49">
        <v>49</v>
      </c>
      <c r="BN49">
        <v>0.93269230769230771</v>
      </c>
      <c r="BO49">
        <v>1.4961468762163628</v>
      </c>
      <c r="BP49">
        <v>193.36576345786585</v>
      </c>
      <c r="BQ49">
        <v>4.490608851151749</v>
      </c>
      <c r="BR49">
        <v>0.1302673670695528</v>
      </c>
      <c r="BS49">
        <v>34.472246980735456</v>
      </c>
      <c r="BT49">
        <v>262.5716870227094</v>
      </c>
      <c r="BU49">
        <v>124.15983989302231</v>
      </c>
    </row>
    <row r="50" spans="1:73" x14ac:dyDescent="0.25">
      <c r="A50" s="1">
        <v>15.13</v>
      </c>
      <c r="B50" s="34">
        <v>130</v>
      </c>
      <c r="C50" s="35">
        <v>404.98390463933765</v>
      </c>
      <c r="D50" s="35">
        <v>-274.98390463933765</v>
      </c>
      <c r="E50" s="36">
        <v>-2.13661215627253</v>
      </c>
      <c r="F50" s="36">
        <v>-2.2188554050943048</v>
      </c>
      <c r="G50" s="3">
        <v>6.5287565000111764E-2</v>
      </c>
      <c r="H50" s="3">
        <v>2.7807462489070095E-2</v>
      </c>
      <c r="I50" s="37">
        <v>-0.37526109387409667</v>
      </c>
      <c r="BL50" s="35">
        <v>287.3863501210451</v>
      </c>
      <c r="BM50">
        <v>50</v>
      </c>
      <c r="BN50">
        <v>0.95192307692307687</v>
      </c>
      <c r="BO50">
        <v>1.6637927858850732</v>
      </c>
      <c r="BP50">
        <v>215.03274002881497</v>
      </c>
      <c r="BQ50">
        <v>3.8341839100247275</v>
      </c>
      <c r="BR50">
        <v>9.9954344685988364E-2</v>
      </c>
      <c r="BS50">
        <v>38.359352182939226</v>
      </c>
      <c r="BT50">
        <v>292.04235291111308</v>
      </c>
      <c r="BU50">
        <v>138.02312714651688</v>
      </c>
    </row>
    <row r="51" spans="1:73" x14ac:dyDescent="0.25">
      <c r="A51" s="1">
        <v>19.43</v>
      </c>
      <c r="B51" s="34">
        <v>69</v>
      </c>
      <c r="C51" s="36">
        <v>5.0526326017609335</v>
      </c>
      <c r="D51" s="36">
        <v>63.947367398239066</v>
      </c>
      <c r="E51" s="37">
        <v>0.50103674698084233</v>
      </c>
      <c r="F51" s="37">
        <v>0.49725093267284093</v>
      </c>
      <c r="G51" s="3">
        <v>5.7657104929805351E-3</v>
      </c>
      <c r="H51" s="3">
        <v>4.3917638115203245E-2</v>
      </c>
      <c r="I51" s="3">
        <v>0.10657306132913166</v>
      </c>
      <c r="BL51" s="35">
        <v>296.47729555473938</v>
      </c>
      <c r="BM51">
        <v>51</v>
      </c>
      <c r="BN51">
        <v>0.97115384615384615</v>
      </c>
      <c r="BO51">
        <v>1.8980286526220012</v>
      </c>
      <c r="BP51">
        <v>245.30596916213642</v>
      </c>
      <c r="BQ51">
        <v>2.9997955403510344</v>
      </c>
      <c r="BR51">
        <v>6.5861915614839811E-2</v>
      </c>
      <c r="BS51">
        <v>45.546739907989092</v>
      </c>
      <c r="BT51">
        <v>336.74486499221189</v>
      </c>
      <c r="BU51">
        <v>153.86707333206095</v>
      </c>
    </row>
    <row r="52" spans="1:73" x14ac:dyDescent="0.25">
      <c r="A52" s="1">
        <v>13.26</v>
      </c>
      <c r="B52" s="34">
        <v>493</v>
      </c>
      <c r="C52" s="35">
        <v>578.90750433940025</v>
      </c>
      <c r="D52" s="36">
        <v>-85.907504339400248</v>
      </c>
      <c r="E52" s="37">
        <v>-0.67872930820654576</v>
      </c>
      <c r="F52" s="37">
        <v>-0.67502459009582716</v>
      </c>
      <c r="G52" s="3">
        <v>1.4628854367601512E-2</v>
      </c>
      <c r="H52" s="3">
        <v>5.9717996684144153E-2</v>
      </c>
      <c r="I52" s="37">
        <v>-0.17011521053935355</v>
      </c>
      <c r="BL52" s="35">
        <v>332.48416835098192</v>
      </c>
      <c r="BM52">
        <v>52</v>
      </c>
      <c r="BN52">
        <v>0.99038461538461542</v>
      </c>
      <c r="BO52">
        <v>2.3410271376304492</v>
      </c>
      <c r="BP52">
        <v>302.56020110022388</v>
      </c>
      <c r="BQ52">
        <v>1.7489965517675534</v>
      </c>
      <c r="BR52">
        <v>2.5754586202859524E-2</v>
      </c>
      <c r="BS52">
        <v>67.910101058947035</v>
      </c>
      <c r="BT52">
        <v>438.89541782667413</v>
      </c>
      <c r="BU52">
        <v>166.22498437377362</v>
      </c>
    </row>
    <row r="53" spans="1:73" x14ac:dyDescent="0.25">
      <c r="A53" s="1">
        <v>13.92</v>
      </c>
      <c r="B53" s="34">
        <v>814</v>
      </c>
      <c r="C53" s="35">
        <v>517.52270444526062</v>
      </c>
      <c r="D53" s="35">
        <v>296.47729555473938</v>
      </c>
      <c r="E53" s="36">
        <v>2.3251855216508268</v>
      </c>
      <c r="F53" s="36">
        <v>2.4373607331096352</v>
      </c>
      <c r="G53" s="37">
        <v>0.1296378488842361</v>
      </c>
      <c r="H53" s="3">
        <v>4.5761829272405269E-2</v>
      </c>
      <c r="I53" s="37">
        <v>0.53375641294213438</v>
      </c>
    </row>
    <row r="55" spans="1:73" x14ac:dyDescent="0.25">
      <c r="A55"/>
    </row>
    <row r="1052" spans="66:67" x14ac:dyDescent="0.25">
      <c r="BN1052" s="33" t="s">
        <v>44</v>
      </c>
      <c r="BO1052" s="33" t="s">
        <v>45</v>
      </c>
    </row>
    <row r="1053" spans="66:67" x14ac:dyDescent="0.25">
      <c r="BN1053" s="36">
        <v>-1.4578764779205358</v>
      </c>
      <c r="BO1053" s="36">
        <v>33.457876477920536</v>
      </c>
    </row>
    <row r="1054" spans="66:67" x14ac:dyDescent="0.25">
      <c r="BN1054" s="37">
        <v>0.40226897341699441</v>
      </c>
      <c r="BO1054" s="36">
        <v>74.597731026583006</v>
      </c>
    </row>
    <row r="1055" spans="66:67" x14ac:dyDescent="0.25">
      <c r="BN1055" s="36">
        <v>5.0526326017609335</v>
      </c>
      <c r="BO1055" s="36">
        <v>63.947367398239066</v>
      </c>
    </row>
    <row r="1056" spans="66:67" x14ac:dyDescent="0.25">
      <c r="BN1056" s="36">
        <v>16.213505309786569</v>
      </c>
      <c r="BO1056" s="36">
        <v>53.786494690213431</v>
      </c>
    </row>
    <row r="1057" spans="66:67" x14ac:dyDescent="0.25">
      <c r="BN1057" s="36">
        <v>18.0736507611241</v>
      </c>
      <c r="BO1057" s="36">
        <v>61.9263492388759</v>
      </c>
    </row>
    <row r="1058" spans="66:67" x14ac:dyDescent="0.25">
      <c r="BN1058" s="36">
        <v>66.437432495900794</v>
      </c>
      <c r="BO1058" s="36">
        <v>-26.437432495900794</v>
      </c>
    </row>
    <row r="1059" spans="66:67" x14ac:dyDescent="0.25">
      <c r="BN1059" s="36">
        <v>67.367505221569218</v>
      </c>
      <c r="BO1059" s="36">
        <v>-2.3675052215692176</v>
      </c>
    </row>
    <row r="1060" spans="66:67" x14ac:dyDescent="0.25">
      <c r="BN1060" s="36">
        <v>67.367505221569218</v>
      </c>
      <c r="BO1060" s="36">
        <v>-6.3675052215692176</v>
      </c>
    </row>
    <row r="1061" spans="66:67" x14ac:dyDescent="0.25">
      <c r="BN1061" s="36">
        <v>67.367505221569218</v>
      </c>
      <c r="BO1061" s="36">
        <v>-8.3675052215692176</v>
      </c>
    </row>
    <row r="1062" spans="66:67" x14ac:dyDescent="0.25">
      <c r="BN1062" s="36">
        <v>67.367505221569218</v>
      </c>
      <c r="BO1062" s="36">
        <v>15.632494778430782</v>
      </c>
    </row>
    <row r="1063" spans="66:67" x14ac:dyDescent="0.25">
      <c r="BN1063" s="36">
        <v>68.297577947238096</v>
      </c>
      <c r="BO1063" s="36">
        <v>-9.2975779472380964</v>
      </c>
    </row>
    <row r="1064" spans="66:67" x14ac:dyDescent="0.25">
      <c r="BN1064" s="36">
        <v>68.297577947238096</v>
      </c>
      <c r="BO1064" s="36">
        <v>-5.2975779472380964</v>
      </c>
    </row>
    <row r="1065" spans="66:67" x14ac:dyDescent="0.25">
      <c r="BN1065" s="36">
        <v>68.297577947238096</v>
      </c>
      <c r="BO1065" s="36">
        <v>-11.297577947238096</v>
      </c>
    </row>
    <row r="1066" spans="66:67" x14ac:dyDescent="0.25">
      <c r="BN1066" s="36">
        <v>68.297577947238096</v>
      </c>
      <c r="BO1066" s="36">
        <v>-14.297577947238096</v>
      </c>
    </row>
    <row r="1067" spans="66:67" x14ac:dyDescent="0.25">
      <c r="BN1067" s="36">
        <v>68.297577947238096</v>
      </c>
      <c r="BO1067" s="36">
        <v>-21.297577947238096</v>
      </c>
    </row>
    <row r="1068" spans="66:67" x14ac:dyDescent="0.25">
      <c r="BN1068" s="36">
        <v>68.297577947238096</v>
      </c>
      <c r="BO1068" s="36">
        <v>15.702422052761904</v>
      </c>
    </row>
    <row r="1069" spans="66:67" x14ac:dyDescent="0.25">
      <c r="BN1069" s="36">
        <v>68.297577947238096</v>
      </c>
      <c r="BO1069" s="36">
        <v>16.702422052761904</v>
      </c>
    </row>
    <row r="1070" spans="66:67" x14ac:dyDescent="0.25">
      <c r="BN1070" s="36">
        <v>68.297577947238096</v>
      </c>
      <c r="BO1070" s="36">
        <v>47.702422052761904</v>
      </c>
    </row>
    <row r="1071" spans="66:67" x14ac:dyDescent="0.25">
      <c r="BN1071" s="36">
        <v>68.297577947238096</v>
      </c>
      <c r="BO1071" s="36">
        <v>-25.297577947238096</v>
      </c>
    </row>
    <row r="1072" spans="66:67" x14ac:dyDescent="0.25">
      <c r="BN1072" s="36">
        <v>69.227650672907203</v>
      </c>
      <c r="BO1072" s="36">
        <v>-28.227650672907203</v>
      </c>
    </row>
    <row r="1073" spans="66:67" x14ac:dyDescent="0.25">
      <c r="BN1073" s="36">
        <v>70.157723398575627</v>
      </c>
      <c r="BO1073" s="36">
        <v>14.842276601424373</v>
      </c>
    </row>
    <row r="1074" spans="66:67" x14ac:dyDescent="0.25">
      <c r="BN1074" s="36">
        <v>71.087796124244733</v>
      </c>
      <c r="BO1074" s="36">
        <v>19.912203875755267</v>
      </c>
    </row>
    <row r="1075" spans="66:67" x14ac:dyDescent="0.25">
      <c r="BN1075" s="36">
        <v>77.598305203926202</v>
      </c>
      <c r="BO1075" s="36">
        <v>20.401694796073798</v>
      </c>
    </row>
    <row r="1076" spans="66:67" x14ac:dyDescent="0.25">
      <c r="BN1076" s="36">
        <v>77.598305203926202</v>
      </c>
      <c r="BO1076" s="36">
        <v>-7.598305203926202</v>
      </c>
    </row>
    <row r="1077" spans="66:67" x14ac:dyDescent="0.25">
      <c r="BN1077" s="36">
        <v>77.598305203926202</v>
      </c>
      <c r="BO1077" s="36">
        <v>-25.598305203926202</v>
      </c>
    </row>
    <row r="1078" spans="66:67" x14ac:dyDescent="0.25">
      <c r="BN1078" s="36">
        <v>77.598305203926202</v>
      </c>
      <c r="BO1078" s="36">
        <v>-13.598305203926202</v>
      </c>
    </row>
    <row r="1079" spans="66:67" x14ac:dyDescent="0.25">
      <c r="BN1079" s="36">
        <v>77.598305203926202</v>
      </c>
      <c r="BO1079" s="36">
        <v>-5.598305203926202</v>
      </c>
    </row>
    <row r="1080" spans="66:67" x14ac:dyDescent="0.25">
      <c r="BN1080" s="36">
        <v>77.598305203926202</v>
      </c>
      <c r="BO1080" s="36">
        <v>-30.598305203926202</v>
      </c>
    </row>
    <row r="1081" spans="66:67" x14ac:dyDescent="0.25">
      <c r="BN1081" s="35">
        <v>117.5914324076839</v>
      </c>
      <c r="BO1081" s="36">
        <v>-54.591432407683897</v>
      </c>
    </row>
    <row r="1082" spans="66:67" x14ac:dyDescent="0.25">
      <c r="BN1082" s="35">
        <v>403.12375918800012</v>
      </c>
      <c r="BO1082" s="36">
        <v>57.876240811999878</v>
      </c>
    </row>
    <row r="1083" spans="66:67" x14ac:dyDescent="0.25">
      <c r="BN1083" s="35">
        <v>404.98390463933765</v>
      </c>
      <c r="BO1083" s="35">
        <v>-274.98390463933765</v>
      </c>
    </row>
    <row r="1084" spans="66:67" x14ac:dyDescent="0.25">
      <c r="BN1084" s="35">
        <v>427.30565005538847</v>
      </c>
      <c r="BO1084" s="36">
        <v>-56.305650055388469</v>
      </c>
    </row>
    <row r="1085" spans="66:67" x14ac:dyDescent="0.25">
      <c r="BN1085" s="35">
        <v>470.08899543615257</v>
      </c>
      <c r="BO1085" s="35">
        <v>-234.08899543615257</v>
      </c>
    </row>
    <row r="1086" spans="66:67" x14ac:dyDescent="0.25">
      <c r="BN1086" s="35">
        <v>470.08899543615257</v>
      </c>
      <c r="BO1086" s="35">
        <v>-135.08899543615257</v>
      </c>
    </row>
    <row r="1087" spans="66:67" x14ac:dyDescent="0.25">
      <c r="BN1087" s="35">
        <v>481.24986814417798</v>
      </c>
      <c r="BO1087" s="35">
        <v>-281.24986814417798</v>
      </c>
    </row>
    <row r="1088" spans="66:67" x14ac:dyDescent="0.25">
      <c r="BN1088" s="35">
        <v>484.97015904685327</v>
      </c>
      <c r="BO1088" s="35">
        <v>-104.97015904685327</v>
      </c>
    </row>
    <row r="1089" spans="66:67" x14ac:dyDescent="0.25">
      <c r="BN1089" s="35">
        <v>488.6904499495281</v>
      </c>
      <c r="BO1089" s="35">
        <v>262.3095500504719</v>
      </c>
    </row>
    <row r="1090" spans="66:67" x14ac:dyDescent="0.25">
      <c r="BN1090" s="35">
        <v>497.06110448054733</v>
      </c>
      <c r="BO1090" s="35">
        <v>-321.06110448054733</v>
      </c>
    </row>
    <row r="1091" spans="66:67" x14ac:dyDescent="0.25">
      <c r="BN1091" s="35">
        <v>500.78139538322239</v>
      </c>
      <c r="BO1091" s="36">
        <v>-61.781395383222389</v>
      </c>
    </row>
    <row r="1092" spans="66:67" x14ac:dyDescent="0.25">
      <c r="BN1092" s="35">
        <v>504.50168628589745</v>
      </c>
      <c r="BO1092" s="36">
        <v>-35.501686285897449</v>
      </c>
    </row>
    <row r="1093" spans="66:67" x14ac:dyDescent="0.25">
      <c r="BN1093" s="35">
        <v>515.66255899392308</v>
      </c>
      <c r="BO1093" s="36">
        <v>41.337441006076915</v>
      </c>
    </row>
    <row r="1094" spans="66:67" x14ac:dyDescent="0.25">
      <c r="BN1094" s="35">
        <v>517.52270444526062</v>
      </c>
      <c r="BO1094" s="35">
        <v>296.47729555473938</v>
      </c>
    </row>
    <row r="1095" spans="66:67" x14ac:dyDescent="0.25">
      <c r="BN1095" s="35">
        <v>522.17306807360455</v>
      </c>
      <c r="BO1095" s="35">
        <v>-118.17306807360455</v>
      </c>
    </row>
    <row r="1096" spans="66:67" x14ac:dyDescent="0.25">
      <c r="BN1096" s="35">
        <v>522.17306807360455</v>
      </c>
      <c r="BO1096" s="36">
        <v>-66.173068073604554</v>
      </c>
    </row>
    <row r="1097" spans="66:67" x14ac:dyDescent="0.25">
      <c r="BN1097" s="35">
        <v>524.03321352494208</v>
      </c>
      <c r="BO1097" s="36">
        <v>-64.033213524942084</v>
      </c>
    </row>
    <row r="1098" spans="66:67" x14ac:dyDescent="0.25">
      <c r="BN1098" s="35">
        <v>529.6136498789549</v>
      </c>
      <c r="BO1098" s="36">
        <v>14.386350121045098</v>
      </c>
    </row>
    <row r="1099" spans="66:67" x14ac:dyDescent="0.25">
      <c r="BN1099" s="35">
        <v>529.6136498789549</v>
      </c>
      <c r="BO1099" s="35">
        <v>287.3863501210451</v>
      </c>
    </row>
    <row r="1100" spans="66:67" x14ac:dyDescent="0.25">
      <c r="BN1100" s="35">
        <v>532.40386805596108</v>
      </c>
      <c r="BO1100" s="36">
        <v>-9.4038680559610839</v>
      </c>
    </row>
    <row r="1101" spans="66:67" x14ac:dyDescent="0.25">
      <c r="BN1101" s="35">
        <v>540.77452258698008</v>
      </c>
      <c r="BO1101" s="35">
        <v>234.22547741301992</v>
      </c>
    </row>
    <row r="1102" spans="66:67" x14ac:dyDescent="0.25">
      <c r="BN1102" s="35">
        <v>557.51583164901808</v>
      </c>
      <c r="BO1102" s="35">
        <v>332.48416835098192</v>
      </c>
    </row>
    <row r="1103" spans="66:67" x14ac:dyDescent="0.25">
      <c r="BN1103" s="35">
        <v>561.23612255169337</v>
      </c>
      <c r="BO1103" s="35">
        <v>179.76387744830663</v>
      </c>
    </row>
    <row r="1104" spans="66:67" x14ac:dyDescent="0.25">
      <c r="BN1104" s="35">
        <v>578.90750433940025</v>
      </c>
      <c r="BO1104" s="36">
        <v>-85.907504339400248</v>
      </c>
    </row>
  </sheetData>
  <sortState ref="BN1053:BO1104">
    <sortCondition ref="BN1053"/>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32"/>
  <sheetViews>
    <sheetView showGridLines="0" showRowColHeaders="0" workbookViewId="0">
      <selection activeCell="B2" sqref="B2"/>
    </sheetView>
  </sheetViews>
  <sheetFormatPr defaultColWidth="8.85546875" defaultRowHeight="12.75" x14ac:dyDescent="0.2"/>
  <cols>
    <col min="1" max="1" width="8.85546875" style="6"/>
    <col min="2" max="2" width="49.5703125" style="6" bestFit="1" customWidth="1"/>
    <col min="3" max="3" width="10.7109375" style="6" bestFit="1" customWidth="1"/>
    <col min="4" max="4" width="13.85546875" style="6" bestFit="1" customWidth="1"/>
    <col min="5" max="5" width="8.5703125" style="6" bestFit="1" customWidth="1"/>
    <col min="6" max="6" width="6.5703125" style="6" bestFit="1" customWidth="1"/>
    <col min="7" max="7" width="12" style="6" bestFit="1" customWidth="1"/>
    <col min="8" max="8" width="11.7109375" style="6" customWidth="1"/>
    <col min="9" max="9" width="8.85546875" style="6"/>
    <col min="10" max="10" width="30.140625" style="6" bestFit="1" customWidth="1"/>
    <col min="11" max="11" width="14.28515625" style="6" bestFit="1" customWidth="1"/>
    <col min="12" max="12" width="19.28515625" style="6" bestFit="1" customWidth="1"/>
    <col min="13" max="13" width="13.28515625" style="6" bestFit="1" customWidth="1"/>
    <col min="14" max="14" width="12.85546875" style="6" bestFit="1" customWidth="1"/>
    <col min="15" max="15" width="13.28515625" style="6" bestFit="1" customWidth="1"/>
    <col min="16" max="16" width="12.85546875" style="6" bestFit="1" customWidth="1"/>
    <col min="17" max="28" width="8.85546875" style="6"/>
    <col min="29" max="29" width="10.5703125" style="6" bestFit="1" customWidth="1"/>
    <col min="30" max="16384" width="8.85546875" style="6"/>
  </cols>
  <sheetData>
    <row r="1" spans="1:256" ht="6" customHeight="1" x14ac:dyDescent="0.25">
      <c r="A1"/>
    </row>
    <row r="2" spans="1:256" x14ac:dyDescent="0.2">
      <c r="B2" s="4" t="s">
        <v>53</v>
      </c>
      <c r="C2" s="5"/>
      <c r="D2" s="5"/>
      <c r="E2" s="5"/>
      <c r="F2" s="5"/>
      <c r="G2" s="5"/>
      <c r="H2" s="5"/>
      <c r="I2" s="5"/>
      <c r="J2" s="5"/>
      <c r="K2" s="5"/>
      <c r="L2" s="5"/>
      <c r="M2" s="5"/>
      <c r="AS2" s="5"/>
      <c r="AT2" s="5"/>
      <c r="AU2" s="5"/>
      <c r="AV2" s="5"/>
      <c r="AW2" s="5"/>
      <c r="AX2" s="5"/>
      <c r="AY2" s="5"/>
      <c r="AZ2" s="5">
        <v>16.40289541913906</v>
      </c>
      <c r="BA2" s="5">
        <v>-0.19972236941004823</v>
      </c>
      <c r="BB2" s="5">
        <v>-0.13149632997506669</v>
      </c>
      <c r="BC2" s="5">
        <v>-0.72133204750558644</v>
      </c>
    </row>
    <row r="3" spans="1:256" x14ac:dyDescent="0.2">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v>-0.19972236941004823</v>
      </c>
      <c r="BA3" s="5">
        <v>5.3846480622243582E-3</v>
      </c>
      <c r="BB3" s="5">
        <v>8.7129351547948547E-4</v>
      </c>
      <c r="BC3" s="5">
        <v>5.7283881454807881E-3</v>
      </c>
    </row>
    <row r="4" spans="1:256" ht="13.5" thickBot="1" x14ac:dyDescent="0.25">
      <c r="B4" s="4" t="s">
        <v>8</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v>-0.13149632997506669</v>
      </c>
      <c r="BA4" s="5">
        <v>8.7129351547948547E-4</v>
      </c>
      <c r="BB4" s="5">
        <v>3.7416389291808892E-3</v>
      </c>
      <c r="BC4" s="5">
        <v>3.6363471928651269E-3</v>
      </c>
    </row>
    <row r="5" spans="1:256" x14ac:dyDescent="0.2">
      <c r="B5" s="71" t="s">
        <v>9</v>
      </c>
      <c r="C5" s="72">
        <v>0.81134894712755745</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v>-0.72133204750558644</v>
      </c>
      <c r="BA5" s="5">
        <v>5.7283881454807881E-3</v>
      </c>
      <c r="BB5" s="5">
        <v>3.6363471928651269E-3</v>
      </c>
      <c r="BC5" s="5">
        <v>3.8331245795111962E-2</v>
      </c>
    </row>
    <row r="6" spans="1:256" x14ac:dyDescent="0.2">
      <c r="B6" s="9" t="s">
        <v>10</v>
      </c>
      <c r="C6" s="10">
        <v>0.79955825632302979</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256" ht="13.5" thickBot="1" x14ac:dyDescent="0.25">
      <c r="B7" s="11" t="s">
        <v>11</v>
      </c>
      <c r="C7" s="38">
        <v>115.87802200775447</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row>
    <row r="8" spans="1:256"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row>
    <row r="9" spans="1:256" ht="15.75" thickBot="1" x14ac:dyDescent="0.3">
      <c r="B9" s="4" t="s">
        <v>12</v>
      </c>
      <c r="C9" s="5"/>
      <c r="D9" s="5"/>
      <c r="E9" s="5"/>
      <c r="F9" s="12"/>
      <c r="G9" s="5"/>
      <c r="H9" s="5"/>
      <c r="I9" s="5"/>
      <c r="J9" s="5"/>
      <c r="K9" s="5"/>
      <c r="L9" s="5"/>
      <c r="M9" s="5"/>
      <c r="N9" s="5"/>
      <c r="O9" s="5"/>
      <c r="P9" s="5"/>
      <c r="Q9" s="5"/>
      <c r="R9" s="5"/>
      <c r="S9"/>
      <c r="T9"/>
      <c r="U9"/>
      <c r="V9"/>
      <c r="W9"/>
      <c r="X9"/>
      <c r="Y9" s="5"/>
      <c r="Z9" s="5"/>
      <c r="AG9" s="5"/>
      <c r="AH9" s="5"/>
      <c r="AI9" s="5"/>
      <c r="AJ9" s="5"/>
      <c r="AK9" s="5"/>
      <c r="AL9" s="5"/>
      <c r="AM9" s="5"/>
      <c r="AN9" s="5"/>
      <c r="AO9" s="5"/>
      <c r="AP9" s="5"/>
      <c r="AQ9" s="5"/>
      <c r="AR9" s="5"/>
      <c r="AS9" s="5"/>
      <c r="AT9" s="5"/>
      <c r="AU9" s="5"/>
      <c r="AV9" s="5"/>
      <c r="AW9" s="5"/>
      <c r="AX9" s="5"/>
      <c r="AY9" s="5"/>
      <c r="AZ9" s="5"/>
      <c r="BA9" s="5"/>
      <c r="BB9" s="5"/>
      <c r="BC9" s="5"/>
      <c r="IV9" s="25">
        <v>13427.715984429627</v>
      </c>
    </row>
    <row r="10" spans="1:256" ht="15.75" thickBot="1" x14ac:dyDescent="0.3">
      <c r="B10" s="57" t="s">
        <v>14</v>
      </c>
      <c r="C10" s="58" t="s">
        <v>15</v>
      </c>
      <c r="D10" s="58" t="s">
        <v>16</v>
      </c>
      <c r="E10" s="58" t="s">
        <v>17</v>
      </c>
      <c r="F10" s="58" t="s">
        <v>18</v>
      </c>
      <c r="G10" s="58" t="s">
        <v>19</v>
      </c>
      <c r="H10" s="63" t="s">
        <v>20</v>
      </c>
      <c r="I10" s="12"/>
      <c r="J10" s="4" t="s">
        <v>21</v>
      </c>
      <c r="L10" s="5"/>
      <c r="M10" s="5"/>
      <c r="N10" s="5"/>
      <c r="O10" s="5"/>
      <c r="P10" s="5"/>
      <c r="Q10" s="5"/>
      <c r="R10" s="5"/>
      <c r="S10"/>
      <c r="T10"/>
      <c r="U10"/>
      <c r="V10"/>
      <c r="W10"/>
      <c r="X10"/>
      <c r="Y10" s="5"/>
      <c r="Z10" s="5"/>
      <c r="AG10" s="5"/>
      <c r="AH10" s="5"/>
      <c r="AI10" s="5"/>
      <c r="AJ10" s="5"/>
      <c r="AK10" s="5"/>
      <c r="AL10" s="5"/>
      <c r="AM10" s="5"/>
      <c r="AN10" s="5"/>
      <c r="AO10" s="5"/>
      <c r="AP10" s="5"/>
      <c r="AQ10" s="5"/>
      <c r="AR10" s="5"/>
      <c r="AS10" s="5"/>
      <c r="AT10" s="5"/>
      <c r="AU10" s="5"/>
      <c r="AV10" s="5"/>
      <c r="AW10" s="5"/>
      <c r="AX10" s="5"/>
      <c r="AY10" s="5"/>
      <c r="AZ10" s="5"/>
      <c r="BA10" s="5"/>
      <c r="BB10" s="5"/>
      <c r="BC10" s="5"/>
      <c r="IV10" s="25">
        <v>48</v>
      </c>
    </row>
    <row r="11" spans="1:256" ht="15.75" thickBot="1" x14ac:dyDescent="0.3">
      <c r="B11" s="56" t="s">
        <v>27</v>
      </c>
      <c r="C11" s="51">
        <v>225.8912935811677</v>
      </c>
      <c r="D11" s="51">
        <v>469.3116459353007</v>
      </c>
      <c r="E11" s="82">
        <v>0.48132471362602641</v>
      </c>
      <c r="F11" s="85">
        <v>0.63247280462723454</v>
      </c>
      <c r="G11" s="30"/>
      <c r="H11" s="64"/>
      <c r="I11" s="5"/>
      <c r="J11" s="66" t="s">
        <v>28</v>
      </c>
      <c r="K11" s="69" t="s">
        <v>29</v>
      </c>
      <c r="L11" s="68" t="s">
        <v>30</v>
      </c>
      <c r="M11" s="75" t="s">
        <v>31</v>
      </c>
      <c r="N11" s="76" t="s">
        <v>32</v>
      </c>
      <c r="O11" s="73" t="s">
        <v>33</v>
      </c>
      <c r="P11" s="74" t="s">
        <v>34</v>
      </c>
      <c r="R11" s="22"/>
      <c r="S11"/>
      <c r="T11"/>
      <c r="U11"/>
      <c r="V11"/>
      <c r="W11"/>
      <c r="X11"/>
      <c r="Y11" s="5"/>
      <c r="Z11" s="5"/>
      <c r="AG11" s="5"/>
      <c r="AH11" s="5"/>
      <c r="AI11" s="5"/>
      <c r="AJ11" s="5"/>
      <c r="AK11" s="5"/>
      <c r="AL11" s="5"/>
      <c r="AM11" s="5"/>
      <c r="AN11" s="5"/>
      <c r="AO11" s="5"/>
      <c r="AP11" s="5"/>
      <c r="AQ11" s="5"/>
      <c r="AR11" s="5"/>
      <c r="AS11" s="5"/>
      <c r="AT11" s="5"/>
      <c r="AU11" s="5"/>
      <c r="AV11" s="5"/>
      <c r="AW11" s="5"/>
      <c r="AX11" s="5"/>
      <c r="AY11" s="5"/>
      <c r="AZ11" s="5"/>
      <c r="BA11" s="5"/>
      <c r="BB11" s="5"/>
      <c r="BC11" s="5"/>
    </row>
    <row r="12" spans="1:256" ht="13.5" thickBot="1" x14ac:dyDescent="0.25">
      <c r="B12" s="87" t="s">
        <v>1</v>
      </c>
      <c r="C12" s="77">
        <v>31.669077582109367</v>
      </c>
      <c r="D12" s="77">
        <v>8.5031479380084907</v>
      </c>
      <c r="E12" s="77">
        <v>3.7243945198872468</v>
      </c>
      <c r="F12" s="86">
        <v>5.1478283908620891E-4</v>
      </c>
      <c r="G12" s="77">
        <v>1.197406390914987</v>
      </c>
      <c r="H12" s="95">
        <v>0.83513835201418896</v>
      </c>
      <c r="I12" s="5"/>
      <c r="J12" s="98" t="s">
        <v>1</v>
      </c>
      <c r="K12" s="99"/>
      <c r="L12" s="32" t="str">
        <f>IF(AND(ISNUMBER(K12),ISNUMBER(K14),ISNUMBER(K13)),((C11+C12*K12)+((C13)*(K13)+(C14)*(K14)))," ")</f>
        <v xml:space="preserve"> </v>
      </c>
      <c r="M12" s="23"/>
      <c r="N12" s="23"/>
      <c r="O12" s="23"/>
      <c r="P12" s="24"/>
      <c r="R12" s="5"/>
      <c r="S12" s="5"/>
      <c r="T12" s="5"/>
      <c r="U12" s="5"/>
      <c r="V12" s="5"/>
      <c r="W12" s="5"/>
      <c r="X12" s="5"/>
      <c r="Y12" s="5"/>
      <c r="Z12" s="5"/>
      <c r="AG12" s="5"/>
      <c r="AH12" s="5"/>
      <c r="AI12" s="5"/>
      <c r="AJ12" s="5"/>
      <c r="AK12" s="5"/>
      <c r="AL12" s="5"/>
      <c r="AM12" s="5"/>
      <c r="AN12" s="5"/>
      <c r="AO12" s="5"/>
      <c r="AP12" s="5"/>
      <c r="AQ12" s="5"/>
      <c r="AR12" s="5"/>
      <c r="AS12" s="5"/>
      <c r="AT12" s="5"/>
      <c r="AU12" s="5"/>
      <c r="AV12" s="5"/>
      <c r="AW12" s="5"/>
      <c r="AX12" s="5"/>
      <c r="AY12" s="5"/>
      <c r="AZ12" s="5"/>
      <c r="BA12" s="5"/>
      <c r="BB12" s="5"/>
      <c r="BC12" s="5"/>
    </row>
    <row r="13" spans="1:256" x14ac:dyDescent="0.2">
      <c r="B13" s="88" t="s">
        <v>2</v>
      </c>
      <c r="C13" s="89">
        <v>-85.691027229400447</v>
      </c>
      <c r="D13" s="89">
        <v>7.088135499362747</v>
      </c>
      <c r="E13" s="89">
        <v>-12.089360768724642</v>
      </c>
      <c r="F13" s="90">
        <v>3.56670353135968E-16</v>
      </c>
      <c r="G13" s="91">
        <v>1.1093124751722028</v>
      </c>
      <c r="H13" s="96">
        <v>0.90145925731590304</v>
      </c>
      <c r="I13" s="5"/>
      <c r="J13" s="88" t="s">
        <v>2</v>
      </c>
      <c r="K13" s="100"/>
      <c r="L13" s="5"/>
      <c r="M13" s="5"/>
      <c r="N13" s="5"/>
      <c r="O13" s="5"/>
      <c r="P13" s="5"/>
      <c r="R13" s="5"/>
      <c r="S13" s="5"/>
      <c r="T13" s="5"/>
      <c r="U13" s="5"/>
      <c r="V13" s="5"/>
      <c r="W13" s="5"/>
      <c r="X13" s="5"/>
      <c r="Y13" s="5"/>
      <c r="Z13" s="5"/>
      <c r="AG13" s="5"/>
      <c r="AH13" s="5"/>
      <c r="AI13" s="5"/>
      <c r="AJ13" s="5"/>
      <c r="AK13" s="5"/>
      <c r="AL13" s="5"/>
      <c r="AM13" s="5"/>
      <c r="AN13" s="5"/>
      <c r="AO13" s="5"/>
      <c r="AP13" s="5"/>
      <c r="AQ13" s="5"/>
      <c r="AR13" s="5"/>
      <c r="AS13" s="5"/>
      <c r="AT13" s="5"/>
      <c r="AU13" s="5"/>
      <c r="AV13" s="5"/>
      <c r="AW13" s="5"/>
      <c r="AX13" s="5"/>
      <c r="AY13" s="5"/>
      <c r="AZ13" s="5"/>
      <c r="BA13" s="5"/>
      <c r="BB13" s="5"/>
      <c r="BC13" s="5"/>
    </row>
    <row r="14" spans="1:256" ht="13.5" thickBot="1" x14ac:dyDescent="0.25">
      <c r="B14" s="92" t="s">
        <v>3</v>
      </c>
      <c r="C14" s="93">
        <v>59.769653947662846</v>
      </c>
      <c r="D14" s="93">
        <v>22.687024526502498</v>
      </c>
      <c r="E14" s="93">
        <v>2.6345303183254027</v>
      </c>
      <c r="F14" s="94">
        <v>1.1308419241059728E-2</v>
      </c>
      <c r="G14" s="93">
        <v>1.2693150263340776</v>
      </c>
      <c r="H14" s="97">
        <v>0.78782648850231518</v>
      </c>
      <c r="I14" s="5"/>
      <c r="J14" s="92" t="s">
        <v>3</v>
      </c>
      <c r="K14" s="101"/>
      <c r="L14" s="5"/>
      <c r="M14" s="5"/>
      <c r="N14" s="5"/>
      <c r="O14" s="5"/>
      <c r="P14" s="5"/>
      <c r="R14" s="5"/>
      <c r="S14" s="5"/>
      <c r="T14" s="5"/>
      <c r="U14" s="5"/>
      <c r="V14" s="5"/>
      <c r="W14" s="5"/>
      <c r="X14" s="5"/>
      <c r="Y14" s="5"/>
      <c r="Z14" s="5"/>
      <c r="AG14" s="5"/>
      <c r="AH14" s="5"/>
      <c r="AI14" s="5"/>
      <c r="AJ14" s="5"/>
      <c r="AK14" s="5"/>
      <c r="AL14" s="5"/>
      <c r="AM14" s="5"/>
      <c r="AN14" s="5"/>
      <c r="AO14" s="5"/>
      <c r="AP14" s="5"/>
      <c r="AQ14" s="5"/>
      <c r="AR14" s="5"/>
      <c r="AS14" s="5"/>
      <c r="AT14" s="5"/>
      <c r="AU14" s="5"/>
      <c r="AV14" s="5"/>
      <c r="AW14" s="5"/>
      <c r="AX14" s="5"/>
      <c r="AY14" s="5"/>
      <c r="AZ14" s="5"/>
      <c r="BA14" s="5"/>
      <c r="BB14" s="5"/>
      <c r="BC14" s="5"/>
    </row>
    <row r="15" spans="1:256" x14ac:dyDescent="0.2">
      <c r="B15" s="5"/>
      <c r="C15" s="5"/>
      <c r="D15" s="5"/>
      <c r="E15" s="5"/>
      <c r="F15" s="5"/>
      <c r="G15" s="5"/>
      <c r="H15" s="5"/>
      <c r="I15" s="5"/>
      <c r="J15" s="5"/>
      <c r="K15" s="5"/>
      <c r="L15" s="5"/>
      <c r="M15" s="5"/>
      <c r="N15" s="5"/>
      <c r="O15" s="5"/>
      <c r="P15" s="5"/>
      <c r="Q15" s="5"/>
      <c r="R15" s="5"/>
      <c r="S15" s="5"/>
      <c r="T15" s="5"/>
      <c r="U15" s="5"/>
      <c r="V15" s="5"/>
      <c r="W15" s="5"/>
      <c r="X15" s="5"/>
      <c r="Y15" s="5"/>
      <c r="Z15" s="5"/>
      <c r="AG15" s="5"/>
      <c r="AH15" s="5"/>
      <c r="AI15" s="5"/>
      <c r="AJ15" s="5"/>
      <c r="AK15" s="5"/>
      <c r="AL15" s="5"/>
      <c r="AM15" s="5"/>
      <c r="AN15" s="5"/>
      <c r="AO15" s="5"/>
      <c r="AP15" s="5"/>
      <c r="AQ15" s="5"/>
      <c r="AR15" s="5"/>
      <c r="AS15" s="5"/>
      <c r="AT15" s="5"/>
      <c r="AU15" s="5"/>
      <c r="AV15" s="5"/>
      <c r="AW15" s="5"/>
      <c r="AX15" s="5"/>
      <c r="AY15" s="5"/>
      <c r="AZ15" s="5"/>
      <c r="BA15" s="5"/>
      <c r="BB15" s="5"/>
      <c r="BC15" s="5"/>
    </row>
    <row r="16" spans="1:256" ht="13.5" thickBot="1" x14ac:dyDescent="0.25">
      <c r="B16" s="13" t="s">
        <v>13</v>
      </c>
      <c r="C16" s="14"/>
      <c r="D16" s="14"/>
      <c r="E16" s="14"/>
      <c r="F16" s="14"/>
      <c r="G16" s="14"/>
      <c r="H16" s="5"/>
      <c r="I16" s="5"/>
      <c r="J16" s="5"/>
      <c r="K16" s="5"/>
      <c r="L16" s="5"/>
      <c r="M16" s="5"/>
      <c r="N16" s="5"/>
      <c r="O16" s="5"/>
      <c r="P16" s="5"/>
      <c r="Q16" s="5"/>
      <c r="R16" s="5"/>
      <c r="S16" s="5"/>
      <c r="T16" s="5"/>
      <c r="U16" s="5"/>
      <c r="V16" s="5"/>
      <c r="W16" s="5"/>
      <c r="X16" s="5"/>
      <c r="Y16" s="5"/>
      <c r="Z16" s="5"/>
      <c r="AG16" s="5"/>
      <c r="AH16" s="5"/>
      <c r="AI16" s="5"/>
      <c r="AJ16" s="5"/>
      <c r="AK16" s="5"/>
      <c r="AL16" s="5"/>
      <c r="AM16" s="5"/>
      <c r="AN16" s="5"/>
      <c r="AO16" s="5"/>
      <c r="AP16" s="5"/>
      <c r="AQ16" s="5"/>
      <c r="AR16" s="5"/>
      <c r="AS16" s="5"/>
      <c r="AT16" s="5"/>
      <c r="AU16" s="5"/>
      <c r="AV16" s="5"/>
      <c r="AW16" s="5"/>
      <c r="AX16" s="5"/>
      <c r="AY16" s="5"/>
      <c r="AZ16" s="5"/>
      <c r="BA16" s="5"/>
      <c r="BB16" s="5"/>
      <c r="BC16" s="5"/>
    </row>
    <row r="17" spans="2:82" ht="13.5" thickBot="1" x14ac:dyDescent="0.25">
      <c r="B17" s="15" t="s">
        <v>26</v>
      </c>
      <c r="C17" s="16" t="s">
        <v>22</v>
      </c>
      <c r="D17" s="16" t="s">
        <v>23</v>
      </c>
      <c r="E17" s="16" t="s">
        <v>24</v>
      </c>
      <c r="F17" s="16" t="s">
        <v>25</v>
      </c>
      <c r="G17" s="19" t="s">
        <v>18</v>
      </c>
      <c r="H17" s="5"/>
      <c r="I17" s="5"/>
      <c r="J17" s="5"/>
      <c r="K17" s="5"/>
      <c r="L17" s="5"/>
      <c r="M17" s="5"/>
      <c r="N17" s="5"/>
      <c r="O17" s="5"/>
      <c r="P17" s="5"/>
      <c r="Q17" s="5"/>
      <c r="R17" s="5"/>
      <c r="S17" s="5"/>
      <c r="T17" s="5"/>
      <c r="U17" s="5"/>
      <c r="V17" s="5"/>
      <c r="W17" s="5"/>
      <c r="X17" s="5"/>
      <c r="Y17" s="5"/>
      <c r="Z17" s="5"/>
      <c r="AG17" s="5"/>
      <c r="AH17" s="5"/>
      <c r="AI17" s="5"/>
      <c r="AJ17" s="5"/>
      <c r="AK17" s="5"/>
      <c r="AL17" s="5"/>
      <c r="AM17" s="5"/>
      <c r="AN17" s="5"/>
      <c r="AO17" s="5"/>
      <c r="AP17" s="5"/>
      <c r="AQ17" s="5"/>
      <c r="AR17" s="5"/>
      <c r="AS17" s="5"/>
      <c r="AT17" s="5"/>
      <c r="AU17" s="5"/>
      <c r="AV17" s="5"/>
      <c r="AW17" s="5"/>
      <c r="AX17" s="5"/>
      <c r="AY17" s="5"/>
      <c r="AZ17" s="5"/>
      <c r="BA17" s="5"/>
      <c r="BB17" s="5"/>
      <c r="BC17" s="5"/>
    </row>
    <row r="18" spans="2:82" x14ac:dyDescent="0.2">
      <c r="B18" s="71" t="s">
        <v>35</v>
      </c>
      <c r="C18" s="78">
        <v>3</v>
      </c>
      <c r="D18" s="79">
        <v>2771991.0750550702</v>
      </c>
      <c r="E18" s="78">
        <v>923997.02501835674</v>
      </c>
      <c r="F18" s="80">
        <v>68.812672690560007</v>
      </c>
      <c r="G18" s="83">
        <v>2.0974191121670612E-17</v>
      </c>
      <c r="H18" s="5"/>
      <c r="I18" s="5"/>
      <c r="J18" s="5"/>
      <c r="K18" s="5"/>
      <c r="L18" s="5"/>
      <c r="M18" s="5"/>
      <c r="N18" s="5"/>
      <c r="O18" s="5"/>
      <c r="P18" s="5"/>
      <c r="Q18" s="5"/>
      <c r="R18" s="5"/>
      <c r="S18" s="5"/>
      <c r="T18" s="5"/>
      <c r="U18" s="5"/>
      <c r="V18" s="5"/>
      <c r="W18" s="5"/>
      <c r="X18" s="5"/>
      <c r="Y18" s="5"/>
      <c r="Z18" s="5"/>
      <c r="AG18" s="5"/>
      <c r="AH18" s="5"/>
      <c r="AI18" s="5"/>
      <c r="AJ18" s="5"/>
      <c r="AK18" s="5"/>
      <c r="AL18" s="5"/>
      <c r="AM18" s="5"/>
      <c r="AN18" s="5"/>
      <c r="AO18" s="5"/>
      <c r="AP18" s="5"/>
      <c r="AQ18" s="5"/>
      <c r="AR18" s="5"/>
      <c r="AS18" s="5"/>
      <c r="AT18" s="5"/>
      <c r="AU18" s="5"/>
      <c r="AV18" s="5"/>
      <c r="AW18" s="5"/>
      <c r="AX18" s="5"/>
      <c r="AY18" s="5"/>
      <c r="AZ18" s="5"/>
      <c r="BA18" s="5"/>
      <c r="BB18" s="5"/>
      <c r="BC18" s="5"/>
    </row>
    <row r="19" spans="2:82" x14ac:dyDescent="0.2">
      <c r="B19" s="9" t="s">
        <v>36</v>
      </c>
      <c r="C19" s="43">
        <v>48</v>
      </c>
      <c r="D19" s="43">
        <v>644530.36725262215</v>
      </c>
      <c r="E19" s="43">
        <v>13427.715984429627</v>
      </c>
      <c r="F19" s="25"/>
      <c r="G19" s="53"/>
      <c r="H19" s="5"/>
      <c r="I19" s="5"/>
      <c r="J19" s="5"/>
      <c r="K19" s="5"/>
      <c r="L19" s="5"/>
      <c r="M19" s="5"/>
      <c r="N19" s="5"/>
      <c r="O19" s="5"/>
      <c r="P19" s="5"/>
      <c r="Q19" s="5"/>
      <c r="R19" s="5"/>
      <c r="S19" s="5"/>
      <c r="T19" s="5"/>
      <c r="U19" s="5"/>
      <c r="V19" s="5"/>
      <c r="W19" s="5"/>
      <c r="X19" s="5"/>
      <c r="Y19" s="5"/>
      <c r="Z19" s="5"/>
      <c r="AG19" s="5"/>
      <c r="AH19" s="5"/>
      <c r="AI19" s="5"/>
      <c r="AJ19" s="5"/>
      <c r="AK19" s="5"/>
      <c r="AL19" s="5"/>
      <c r="AM19" s="5"/>
      <c r="AN19" s="5"/>
      <c r="AO19" s="5"/>
      <c r="AP19" s="5"/>
      <c r="AQ19" s="5"/>
      <c r="AR19" s="5"/>
      <c r="AS19" s="5"/>
      <c r="AT19" s="5"/>
      <c r="AU19" s="5"/>
      <c r="AV19" s="5"/>
      <c r="AW19" s="5"/>
      <c r="AX19" s="5"/>
      <c r="AY19" s="5"/>
      <c r="AZ19" s="5"/>
      <c r="BA19" s="5"/>
      <c r="BB19" s="5"/>
      <c r="BC19" s="5"/>
    </row>
    <row r="20" spans="2:82" x14ac:dyDescent="0.2">
      <c r="B20" s="9" t="s">
        <v>37</v>
      </c>
      <c r="C20" s="43">
        <v>47</v>
      </c>
      <c r="D20" s="44">
        <v>644192.36725262215</v>
      </c>
      <c r="E20" s="43">
        <v>13706.220579843024</v>
      </c>
      <c r="F20" s="45">
        <v>40.550948461074036</v>
      </c>
      <c r="G20" s="84">
        <v>0.12411093327147378</v>
      </c>
      <c r="H20" s="5"/>
      <c r="I20" s="5"/>
      <c r="J20" s="5"/>
      <c r="K20" s="5"/>
      <c r="L20" s="5"/>
      <c r="M20" s="5"/>
      <c r="N20" s="5"/>
      <c r="O20" s="5"/>
      <c r="P20" s="5"/>
      <c r="Q20" s="5"/>
      <c r="R20" s="5"/>
      <c r="S20" s="5"/>
      <c r="T20" s="5"/>
      <c r="U20" s="5"/>
      <c r="V20" s="5"/>
      <c r="W20" s="5"/>
      <c r="X20" s="5"/>
      <c r="Y20" s="5"/>
      <c r="Z20" s="5"/>
      <c r="AG20" s="5"/>
      <c r="AH20" s="5"/>
      <c r="AI20" s="5"/>
      <c r="AJ20" s="5"/>
      <c r="AK20" s="5"/>
      <c r="AL20" s="5"/>
      <c r="AM20" s="5"/>
      <c r="AN20" s="5"/>
      <c r="AO20" s="5"/>
      <c r="AP20" s="5"/>
      <c r="AQ20" s="5"/>
      <c r="AR20" s="5"/>
      <c r="AS20" s="5"/>
      <c r="AT20" s="5"/>
      <c r="AU20" s="5"/>
      <c r="AV20" s="5"/>
      <c r="AW20" s="5"/>
      <c r="AX20" s="5"/>
      <c r="AY20" s="5"/>
    </row>
    <row r="21" spans="2:82" x14ac:dyDescent="0.2">
      <c r="B21" s="9" t="s">
        <v>38</v>
      </c>
      <c r="C21" s="43">
        <v>1</v>
      </c>
      <c r="D21" s="43">
        <v>338</v>
      </c>
      <c r="E21" s="43">
        <v>338</v>
      </c>
      <c r="F21" s="25"/>
      <c r="G21" s="53"/>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row>
    <row r="22" spans="2:82" ht="13.5" thickBot="1" x14ac:dyDescent="0.25">
      <c r="B22" s="26" t="s">
        <v>39</v>
      </c>
      <c r="C22" s="47">
        <v>51</v>
      </c>
      <c r="D22" s="48">
        <v>3416521.4423076925</v>
      </c>
      <c r="E22" s="47">
        <v>66990.6165158371</v>
      </c>
      <c r="F22" s="27"/>
      <c r="G22" s="5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2:82" x14ac:dyDescent="0.2">
      <c r="B23" s="13"/>
      <c r="C23" s="14"/>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2:82" ht="13.5" thickBot="1" x14ac:dyDescent="0.25">
      <c r="B24" s="4" t="s">
        <v>40</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2:82" x14ac:dyDescent="0.2">
      <c r="B25" s="71" t="s">
        <v>41</v>
      </c>
      <c r="C25" s="81">
        <v>2.1736964423806282</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2:82" ht="12.95" customHeight="1" x14ac:dyDescent="0.2">
      <c r="B26" s="28" t="s">
        <v>42</v>
      </c>
      <c r="C26" s="39">
        <v>0.67631569782025514</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2:82" ht="14.1" customHeight="1" thickBot="1" x14ac:dyDescent="0.3">
      <c r="B27" s="29" t="s">
        <v>43</v>
      </c>
      <c r="C27" s="40">
        <v>0.21479029481271353</v>
      </c>
      <c r="D27" s="5"/>
      <c r="E27" s="5"/>
      <c r="F27" s="5"/>
      <c r="G27" s="5"/>
      <c r="H27" s="5"/>
      <c r="I27"/>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2:82"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2:82"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2:82"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2:82"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2:82"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V1104"/>
  <sheetViews>
    <sheetView workbookViewId="0"/>
  </sheetViews>
  <sheetFormatPr defaultRowHeight="15" x14ac:dyDescent="0.25"/>
  <cols>
    <col min="1" max="3" width="10.7109375" style="3" bestFit="1" customWidth="1"/>
    <col min="4" max="4" width="11.140625" style="3" bestFit="1" customWidth="1"/>
    <col min="5" max="5" width="23.5703125" style="3" bestFit="1" customWidth="1"/>
    <col min="6" max="6" width="9.42578125" style="3" bestFit="1" customWidth="1"/>
    <col min="7" max="7" width="21.85546875" style="3" bestFit="1" customWidth="1"/>
    <col min="8" max="8" width="31.42578125" style="3" bestFit="1" customWidth="1"/>
    <col min="9" max="9" width="25.7109375" style="3" bestFit="1" customWidth="1"/>
    <col min="10" max="10" width="12" style="3" bestFit="1" customWidth="1"/>
    <col min="11" max="11" width="12.7109375" style="3" bestFit="1" customWidth="1"/>
    <col min="12" max="16384" width="9.140625" style="3"/>
  </cols>
  <sheetData>
    <row r="1" spans="1:256" x14ac:dyDescent="0.25">
      <c r="A1" s="33" t="s">
        <v>1</v>
      </c>
      <c r="B1" s="33" t="s">
        <v>2</v>
      </c>
      <c r="C1" s="33" t="s">
        <v>3</v>
      </c>
      <c r="D1" s="33" t="s">
        <v>5</v>
      </c>
      <c r="E1" s="33" t="s">
        <v>44</v>
      </c>
      <c r="F1" s="33" t="s">
        <v>45</v>
      </c>
      <c r="G1" s="33" t="s">
        <v>46</v>
      </c>
      <c r="H1" s="33" t="s">
        <v>47</v>
      </c>
      <c r="I1" s="33" t="s">
        <v>49</v>
      </c>
      <c r="J1" s="33" t="s">
        <v>48</v>
      </c>
      <c r="K1" s="33" t="s">
        <v>50</v>
      </c>
      <c r="BJ1" s="34">
        <v>-261.09195315759666</v>
      </c>
      <c r="BK1">
        <v>1</v>
      </c>
      <c r="BL1" s="35">
        <v>-261.09195315759666</v>
      </c>
      <c r="BM1">
        <v>1</v>
      </c>
      <c r="BN1">
        <v>9.6153846153846159E-3</v>
      </c>
      <c r="BO1">
        <v>-2.3410271376304475</v>
      </c>
      <c r="BP1">
        <v>-263.17404287644632</v>
      </c>
      <c r="BQ1">
        <v>1.5213187056057529</v>
      </c>
      <c r="BR1">
        <v>2.5754586202859635E-2</v>
      </c>
      <c r="BS1">
        <v>59.069817453981642</v>
      </c>
      <c r="BT1">
        <v>-144.58643604031374</v>
      </c>
      <c r="BU1">
        <v>-381.7616497125789</v>
      </c>
    </row>
    <row r="2" spans="1:256" x14ac:dyDescent="0.25">
      <c r="A2" s="1">
        <v>19.98</v>
      </c>
      <c r="B2" s="1">
        <v>14.1</v>
      </c>
      <c r="C2" s="1">
        <v>15.19</v>
      </c>
      <c r="D2" s="34">
        <v>439</v>
      </c>
      <c r="E2" s="35">
        <v>558.29702320216518</v>
      </c>
      <c r="F2" s="35">
        <v>-119.29702320216518</v>
      </c>
      <c r="G2" s="3">
        <v>-1.0636775266507981</v>
      </c>
      <c r="H2" s="3">
        <v>-1.0651676493175861</v>
      </c>
      <c r="I2" s="3">
        <v>1.9089076827210075E-2</v>
      </c>
      <c r="J2" s="3">
        <v>6.3221100298063271E-2</v>
      </c>
      <c r="K2" s="37">
        <v>-0.27671356070799058</v>
      </c>
      <c r="BJ2" s="34">
        <v>-206.30445853733613</v>
      </c>
      <c r="BK2">
        <v>2</v>
      </c>
      <c r="BL2" s="35">
        <v>-174.03925017791676</v>
      </c>
      <c r="BM2">
        <v>2</v>
      </c>
      <c r="BN2">
        <v>2.8846153846153848E-2</v>
      </c>
      <c r="BO2">
        <v>-1.8980286526220012</v>
      </c>
      <c r="BP2">
        <v>-213.37295325481375</v>
      </c>
      <c r="BQ2">
        <v>2.6092933481868057</v>
      </c>
      <c r="BR2">
        <v>6.5861915614839811E-2</v>
      </c>
      <c r="BS2">
        <v>39.617635227100614</v>
      </c>
      <c r="BT2">
        <v>-133.83723175459366</v>
      </c>
      <c r="BU2">
        <v>-292.90867475503387</v>
      </c>
      <c r="IV2" s="3" t="s">
        <v>52</v>
      </c>
    </row>
    <row r="3" spans="1:256" x14ac:dyDescent="0.25">
      <c r="A3" s="1">
        <v>19.98</v>
      </c>
      <c r="B3" s="1">
        <v>18.649999999999999</v>
      </c>
      <c r="C3" s="1">
        <v>15.19</v>
      </c>
      <c r="D3" s="34">
        <v>98</v>
      </c>
      <c r="E3" s="35">
        <v>168.40284930839323</v>
      </c>
      <c r="F3" s="36">
        <v>-70.402849308393229</v>
      </c>
      <c r="G3" s="37">
        <v>-0.63523008357151778</v>
      </c>
      <c r="H3" s="37">
        <v>-0.63123715836464878</v>
      </c>
      <c r="I3" s="3">
        <v>9.3979315851094227E-3</v>
      </c>
      <c r="J3" s="3">
        <v>8.5220948979525479E-2</v>
      </c>
      <c r="K3" s="37">
        <v>-0.19266713255633491</v>
      </c>
      <c r="BJ3" s="34">
        <v>-151.5169639170756</v>
      </c>
      <c r="BK3">
        <v>5</v>
      </c>
      <c r="BL3" s="35">
        <v>-168.38886466084978</v>
      </c>
      <c r="BM3">
        <v>3</v>
      </c>
      <c r="BN3">
        <v>4.807692307692308E-2</v>
      </c>
      <c r="BO3">
        <v>-1.6637927858850741</v>
      </c>
      <c r="BP3">
        <v>-187.04058015032317</v>
      </c>
      <c r="BQ3">
        <v>3.3350641527327811</v>
      </c>
      <c r="BR3">
        <v>9.9954344685988239E-2</v>
      </c>
      <c r="BS3">
        <v>33.365874822250682</v>
      </c>
      <c r="BT3">
        <v>-120.05579137478296</v>
      </c>
      <c r="BU3">
        <v>-254.02536892586338</v>
      </c>
    </row>
    <row r="4" spans="1:256" x14ac:dyDescent="0.25">
      <c r="A4" s="1">
        <v>19.98</v>
      </c>
      <c r="B4" s="1">
        <v>18.649999999999999</v>
      </c>
      <c r="C4" s="1">
        <v>13.87</v>
      </c>
      <c r="D4" s="34">
        <v>70</v>
      </c>
      <c r="E4" s="36">
        <v>89.506906097478236</v>
      </c>
      <c r="F4" s="36">
        <v>-19.506906097478236</v>
      </c>
      <c r="G4" s="37">
        <v>-0.17163135256491027</v>
      </c>
      <c r="H4" s="37">
        <v>-0.16988625320507184</v>
      </c>
      <c r="I4" s="3">
        <v>2.907873375796129E-4</v>
      </c>
      <c r="J4" s="3">
        <v>3.798600511520292E-2</v>
      </c>
      <c r="K4" s="3">
        <v>-3.3758205642204928E-2</v>
      </c>
      <c r="BJ4" s="34">
        <v>-96.729469296815054</v>
      </c>
      <c r="BK4">
        <v>9</v>
      </c>
      <c r="BL4" s="35">
        <v>-140.74064871905375</v>
      </c>
      <c r="BM4">
        <v>4</v>
      </c>
      <c r="BN4">
        <v>6.7307692307692304E-2</v>
      </c>
      <c r="BO4">
        <v>-1.4961468762163621</v>
      </c>
      <c r="BP4">
        <v>-168.19412975681345</v>
      </c>
      <c r="BQ4">
        <v>3.906038143935604</v>
      </c>
      <c r="BR4">
        <v>0.13026736706955294</v>
      </c>
      <c r="BS4">
        <v>29.984778473722237</v>
      </c>
      <c r="BT4">
        <v>-107.99717513645308</v>
      </c>
      <c r="BU4">
        <v>-228.39108437717383</v>
      </c>
    </row>
    <row r="5" spans="1:256" x14ac:dyDescent="0.25">
      <c r="A5" s="1">
        <v>19.98</v>
      </c>
      <c r="B5" s="1">
        <v>18.649999999999999</v>
      </c>
      <c r="C5" s="1">
        <v>12.83</v>
      </c>
      <c r="D5" s="34">
        <v>52</v>
      </c>
      <c r="E5" s="36">
        <v>27.346465991908985</v>
      </c>
      <c r="F5" s="36">
        <v>24.653534008091015</v>
      </c>
      <c r="G5" s="37">
        <v>0.22362380078352187</v>
      </c>
      <c r="H5" s="37">
        <v>0.2213974845563815</v>
      </c>
      <c r="I5" s="3">
        <v>1.3100772555260343E-3</v>
      </c>
      <c r="J5" s="3">
        <v>9.4850804477381145E-2</v>
      </c>
      <c r="K5" s="3">
        <v>7.1669290764958385E-2</v>
      </c>
      <c r="BJ5" s="34">
        <v>-41.941974676554509</v>
      </c>
      <c r="BK5">
        <v>14</v>
      </c>
      <c r="BL5" s="35">
        <v>-125.84233485247944</v>
      </c>
      <c r="BM5">
        <v>5</v>
      </c>
      <c r="BN5">
        <v>8.6538461538461536E-2</v>
      </c>
      <c r="BO5">
        <v>-1.3623833894180193</v>
      </c>
      <c r="BP5">
        <v>-153.15668015014194</v>
      </c>
      <c r="BQ5">
        <v>4.383133013496388</v>
      </c>
      <c r="BR5">
        <v>0.15771230138371159</v>
      </c>
      <c r="BS5">
        <v>27.791953925219143</v>
      </c>
      <c r="BT5">
        <v>-97.36200450450653</v>
      </c>
      <c r="BU5">
        <v>-208.95135579577735</v>
      </c>
    </row>
    <row r="6" spans="1:256" x14ac:dyDescent="0.25">
      <c r="A6" s="1">
        <v>19.98</v>
      </c>
      <c r="B6" s="1">
        <v>18.649999999999999</v>
      </c>
      <c r="C6" s="1">
        <v>13.16</v>
      </c>
      <c r="D6" s="34">
        <v>64</v>
      </c>
      <c r="E6" s="36">
        <v>47.070451794637734</v>
      </c>
      <c r="F6" s="36">
        <v>16.929548205362266</v>
      </c>
      <c r="G6" s="37">
        <v>0.15131982780759215</v>
      </c>
      <c r="H6" s="37">
        <v>0.1497710106126271</v>
      </c>
      <c r="I6" s="3">
        <v>4.1651627188284455E-4</v>
      </c>
      <c r="J6" s="3">
        <v>6.7826155328432669E-2</v>
      </c>
      <c r="K6" s="3">
        <v>4.0399678013475326E-2</v>
      </c>
      <c r="BJ6" s="34">
        <v>12.845519943706037</v>
      </c>
      <c r="BK6">
        <v>10</v>
      </c>
      <c r="BL6" s="35">
        <v>-124.03478255243397</v>
      </c>
      <c r="BM6">
        <v>6</v>
      </c>
      <c r="BN6">
        <v>0.10576923076923077</v>
      </c>
      <c r="BO6">
        <v>-1.2493462419630998</v>
      </c>
      <c r="BP6">
        <v>-140.44924818032649</v>
      </c>
      <c r="BQ6">
        <v>4.7944567991806259</v>
      </c>
      <c r="BR6">
        <v>0.18279836771365401</v>
      </c>
      <c r="BS6">
        <v>26.228116033787249</v>
      </c>
      <c r="BT6">
        <v>-87.794108104934679</v>
      </c>
      <c r="BU6">
        <v>-193.10438825571831</v>
      </c>
    </row>
    <row r="7" spans="1:256" x14ac:dyDescent="0.25">
      <c r="A7" s="1">
        <v>19.98</v>
      </c>
      <c r="B7" s="1">
        <v>18.649999999999999</v>
      </c>
      <c r="C7" s="1">
        <v>15.19</v>
      </c>
      <c r="D7" s="34">
        <v>72</v>
      </c>
      <c r="E7" s="35">
        <v>168.40284930839323</v>
      </c>
      <c r="F7" s="36">
        <v>-96.402849308393229</v>
      </c>
      <c r="G7" s="37">
        <v>-0.86982260837847158</v>
      </c>
      <c r="H7" s="37">
        <v>-0.86757895417800079</v>
      </c>
      <c r="I7" s="3">
        <v>1.7621040423132808E-2</v>
      </c>
      <c r="J7" s="3">
        <v>8.5220948979525479E-2</v>
      </c>
      <c r="K7" s="37">
        <v>-0.26480372258304058</v>
      </c>
      <c r="BJ7" s="34">
        <v>67.633014563966583</v>
      </c>
      <c r="BK7">
        <v>5</v>
      </c>
      <c r="BL7" s="35">
        <v>-119.29702320216518</v>
      </c>
      <c r="BM7">
        <v>7</v>
      </c>
      <c r="BN7">
        <v>0.125</v>
      </c>
      <c r="BO7">
        <v>-1.1503493803760083</v>
      </c>
      <c r="BP7">
        <v>-129.32019979077026</v>
      </c>
      <c r="BQ7">
        <v>5.1557751054038503</v>
      </c>
      <c r="BR7">
        <v>0.20585353017164357</v>
      </c>
      <c r="BS7">
        <v>25.045842551764316</v>
      </c>
      <c r="BT7">
        <v>-79.038572769962485</v>
      </c>
      <c r="BU7">
        <v>-179.60182681157804</v>
      </c>
    </row>
    <row r="8" spans="1:256" x14ac:dyDescent="0.25">
      <c r="A8" s="1">
        <v>19.98</v>
      </c>
      <c r="B8" s="1">
        <v>18.649999999999999</v>
      </c>
      <c r="C8" s="1">
        <v>13.92</v>
      </c>
      <c r="D8" s="34">
        <v>47</v>
      </c>
      <c r="E8" s="36">
        <v>92.495388794861469</v>
      </c>
      <c r="F8" s="36">
        <v>-45.495388794861469</v>
      </c>
      <c r="G8" s="37">
        <v>-0.40015671468853009</v>
      </c>
      <c r="H8" s="37">
        <v>-0.3966285949512402</v>
      </c>
      <c r="I8" s="3">
        <v>1.5528009582748163E-3</v>
      </c>
      <c r="J8" s="3">
        <v>3.7341173426316931E-2</v>
      </c>
      <c r="K8" s="3">
        <v>-7.8116324982448082E-2</v>
      </c>
      <c r="BJ8" s="34">
        <v>122.42050918422713</v>
      </c>
      <c r="BK8">
        <v>2</v>
      </c>
      <c r="BL8" s="35">
        <v>-98.326045859759574</v>
      </c>
      <c r="BM8">
        <v>8</v>
      </c>
      <c r="BN8">
        <v>0.14423076923076922</v>
      </c>
      <c r="BO8">
        <v>-1.0615026297045762</v>
      </c>
      <c r="BP8">
        <v>-119.33220853907453</v>
      </c>
      <c r="BQ8">
        <v>5.4769935027239356</v>
      </c>
      <c r="BR8">
        <v>0.22710735366953577</v>
      </c>
      <c r="BS8">
        <v>24.116319503654278</v>
      </c>
      <c r="BT8">
        <v>-70.916676903786964</v>
      </c>
      <c r="BU8">
        <v>-167.74774017436209</v>
      </c>
    </row>
    <row r="9" spans="1:256" x14ac:dyDescent="0.25">
      <c r="A9" s="1">
        <v>20.100000000000001</v>
      </c>
      <c r="B9" s="1">
        <v>18.73</v>
      </c>
      <c r="C9" s="1">
        <v>14.42</v>
      </c>
      <c r="D9" s="34">
        <v>85</v>
      </c>
      <c r="E9" s="35">
        <v>119.32522290019392</v>
      </c>
      <c r="F9" s="36">
        <v>-34.325222900193921</v>
      </c>
      <c r="G9" s="37">
        <v>-0.30303230889733512</v>
      </c>
      <c r="H9" s="37">
        <v>-0.30014635002266149</v>
      </c>
      <c r="I9" s="3">
        <v>1.0682845709901348E-3</v>
      </c>
      <c r="J9" s="3">
        <v>4.4464743708912596E-2</v>
      </c>
      <c r="K9" s="3">
        <v>-6.4746695074529362E-2</v>
      </c>
      <c r="BJ9" s="34">
        <v>177.20800380448767</v>
      </c>
      <c r="BK9">
        <v>0</v>
      </c>
      <c r="BL9" s="35">
        <v>-96.402849308393229</v>
      </c>
      <c r="BM9">
        <v>9</v>
      </c>
      <c r="BN9">
        <v>0.16346153846153846</v>
      </c>
      <c r="BO9">
        <v>-0.9803303522249297</v>
      </c>
      <c r="BP9">
        <v>-110.20696770336642</v>
      </c>
      <c r="BQ9">
        <v>5.7648190494883433</v>
      </c>
      <c r="BR9">
        <v>0.24672958665363881</v>
      </c>
      <c r="BS9">
        <v>23.364928088584072</v>
      </c>
      <c r="BT9">
        <v>-63.299917278128447</v>
      </c>
      <c r="BU9">
        <v>-157.11401812860439</v>
      </c>
    </row>
    <row r="10" spans="1:256" x14ac:dyDescent="0.25">
      <c r="A10" s="1">
        <v>20.12</v>
      </c>
      <c r="B10" s="1">
        <v>18.75</v>
      </c>
      <c r="C10" s="1">
        <v>13.83</v>
      </c>
      <c r="D10" s="34">
        <v>59</v>
      </c>
      <c r="E10" s="36">
        <v>82.980688078126946</v>
      </c>
      <c r="F10" s="36">
        <v>-23.980688078126946</v>
      </c>
      <c r="G10" s="37">
        <v>-0.21131837923619384</v>
      </c>
      <c r="H10" s="37">
        <v>-0.20920289603577671</v>
      </c>
      <c r="I10" s="3">
        <v>4.765371277128806E-4</v>
      </c>
      <c r="J10" s="3">
        <v>4.0938203771961848E-2</v>
      </c>
      <c r="K10" s="3">
        <v>-4.3222391048864037E-2</v>
      </c>
      <c r="BJ10" s="34">
        <v>231.99549842474823</v>
      </c>
      <c r="BK10">
        <v>4</v>
      </c>
      <c r="BL10" s="35">
        <v>-88.388573920615272</v>
      </c>
      <c r="BM10">
        <v>10</v>
      </c>
      <c r="BN10">
        <v>0.18269230769230768</v>
      </c>
      <c r="BO10">
        <v>-0.90515247502850393</v>
      </c>
      <c r="BP10">
        <v>-101.75560652150617</v>
      </c>
      <c r="BQ10">
        <v>6.0240401285924827</v>
      </c>
      <c r="BR10">
        <v>0.26485069291784824</v>
      </c>
      <c r="BS10">
        <v>22.745041979033175</v>
      </c>
      <c r="BT10">
        <v>-56.093029389246801</v>
      </c>
      <c r="BU10">
        <v>-147.41818365376554</v>
      </c>
    </row>
    <row r="11" spans="1:256" x14ac:dyDescent="0.25">
      <c r="A11" s="1">
        <v>20.13</v>
      </c>
      <c r="B11" s="1">
        <v>18.75</v>
      </c>
      <c r="C11" s="1">
        <v>14.5</v>
      </c>
      <c r="D11" s="34">
        <v>63</v>
      </c>
      <c r="E11" s="35">
        <v>123.34304699888207</v>
      </c>
      <c r="F11" s="36">
        <v>-60.343046998882073</v>
      </c>
      <c r="G11" s="37">
        <v>-0.53368162288645804</v>
      </c>
      <c r="H11" s="37">
        <v>-0.52966695165633659</v>
      </c>
      <c r="I11" s="3">
        <v>3.5813565299995845E-3</v>
      </c>
      <c r="J11" s="3">
        <v>4.78884610968279E-2</v>
      </c>
      <c r="K11" s="37">
        <v>-0.11878850113603649</v>
      </c>
      <c r="BJ11" s="34" t="e">
        <f>SUM(xlrngh1 +#REF!)</f>
        <v>#REF!</v>
      </c>
      <c r="BK11"/>
      <c r="BL11" s="35">
        <v>-76.154839039651506</v>
      </c>
      <c r="BM11">
        <v>11</v>
      </c>
      <c r="BN11">
        <v>0.20192307692307693</v>
      </c>
      <c r="BO11">
        <v>-0.8347718934067756</v>
      </c>
      <c r="BP11">
        <v>-93.843548644153628</v>
      </c>
      <c r="BQ11">
        <v>6.2582122224743015</v>
      </c>
      <c r="BR11">
        <v>0.28157383057435648</v>
      </c>
      <c r="BS11">
        <v>22.225830467656571</v>
      </c>
      <c r="BT11">
        <v>-49.22333211549509</v>
      </c>
      <c r="BU11">
        <v>-138.46376517281217</v>
      </c>
    </row>
    <row r="12" spans="1:256" x14ac:dyDescent="0.25">
      <c r="A12" s="1">
        <v>20.14</v>
      </c>
      <c r="B12" s="1">
        <v>18.75</v>
      </c>
      <c r="C12" s="1">
        <v>13.87</v>
      </c>
      <c r="D12" s="34">
        <v>57</v>
      </c>
      <c r="E12" s="36">
        <v>86.004855787675524</v>
      </c>
      <c r="F12" s="36">
        <v>-29.004855787675524</v>
      </c>
      <c r="G12" s="37">
        <v>-0.25554054760873107</v>
      </c>
      <c r="H12" s="37">
        <v>-0.25303683552225609</v>
      </c>
      <c r="I12" s="3">
        <v>6.9007312803654949E-4</v>
      </c>
      <c r="J12" s="3">
        <v>4.0555998383783529E-2</v>
      </c>
      <c r="K12" s="3">
        <v>-5.2023729178475135E-2</v>
      </c>
      <c r="BL12" s="35">
        <v>-75.354418707253672</v>
      </c>
      <c r="BM12">
        <v>12</v>
      </c>
      <c r="BN12">
        <v>0.22115384615384615</v>
      </c>
      <c r="BO12">
        <v>-0.7683021589798118</v>
      </c>
      <c r="BP12">
        <v>-86.371141145378033</v>
      </c>
      <c r="BQ12">
        <v>6.4700557126848848</v>
      </c>
      <c r="BR12">
        <v>0.29698232998444835</v>
      </c>
      <c r="BS12">
        <v>21.78599552715373</v>
      </c>
      <c r="BT12">
        <v>-42.63393010489083</v>
      </c>
      <c r="BU12">
        <v>-130.10835218586524</v>
      </c>
    </row>
    <row r="13" spans="1:256" x14ac:dyDescent="0.25">
      <c r="A13" s="1">
        <v>20.12</v>
      </c>
      <c r="B13" s="1">
        <v>18.75</v>
      </c>
      <c r="C13" s="1">
        <v>13.64</v>
      </c>
      <c r="D13" s="34">
        <v>54</v>
      </c>
      <c r="E13" s="36">
        <v>71.624453828071069</v>
      </c>
      <c r="F13" s="36">
        <v>-17.624453828071069</v>
      </c>
      <c r="G13" s="37">
        <v>-0.1556595294156036</v>
      </c>
      <c r="H13" s="37">
        <v>-0.15406843274339496</v>
      </c>
      <c r="I13" s="3">
        <v>2.8726543913393265E-4</v>
      </c>
      <c r="J13" s="3">
        <v>4.5276172491404587E-2</v>
      </c>
      <c r="K13" s="3">
        <v>-3.3551321984101379E-2</v>
      </c>
      <c r="BL13" s="35">
        <v>-70.402849308393229</v>
      </c>
      <c r="BM13">
        <v>13</v>
      </c>
      <c r="BN13">
        <v>0.24038461538461539</v>
      </c>
      <c r="BO13">
        <v>-0.70506589290002375</v>
      </c>
      <c r="BP13">
        <v>-79.262234318491522</v>
      </c>
      <c r="BQ13">
        <v>6.6617011027252815</v>
      </c>
      <c r="BR13">
        <v>0.31114461033649399</v>
      </c>
      <c r="BS13">
        <v>21.41030530954993</v>
      </c>
      <c r="BT13">
        <v>-36.279252861532136</v>
      </c>
      <c r="BU13">
        <v>-122.2452157754509</v>
      </c>
    </row>
    <row r="14" spans="1:256" x14ac:dyDescent="0.25">
      <c r="A14" s="1">
        <v>20.12</v>
      </c>
      <c r="B14" s="1">
        <v>13.87</v>
      </c>
      <c r="C14" s="1">
        <v>14.31</v>
      </c>
      <c r="D14" s="34">
        <v>404</v>
      </c>
      <c r="E14" s="35">
        <v>529.84233485247944</v>
      </c>
      <c r="F14" s="35">
        <v>-125.84233485247944</v>
      </c>
      <c r="G14" s="36">
        <v>-1.1148628084635166</v>
      </c>
      <c r="H14" s="36">
        <v>-1.1177551041599578</v>
      </c>
      <c r="I14" s="3">
        <v>1.6742349594094465E-2</v>
      </c>
      <c r="J14" s="3">
        <v>5.1126030494382566E-2</v>
      </c>
      <c r="K14" s="37">
        <v>-0.25945582935025768</v>
      </c>
      <c r="BL14" s="35">
        <v>-67.549858741567846</v>
      </c>
      <c r="BM14">
        <v>14</v>
      </c>
      <c r="BN14">
        <v>0.25961538461538464</v>
      </c>
      <c r="BO14">
        <v>-0.64453160610661309</v>
      </c>
      <c r="BP14">
        <v>-72.457079123157669</v>
      </c>
      <c r="BQ14">
        <v>6.8348476348739142</v>
      </c>
      <c r="BR14">
        <v>0.32411754724730707</v>
      </c>
      <c r="BS14">
        <v>21.087558180424004</v>
      </c>
      <c r="BT14">
        <v>-30.122039564547521</v>
      </c>
      <c r="BU14">
        <v>-114.79211868176782</v>
      </c>
    </row>
    <row r="15" spans="1:256" x14ac:dyDescent="0.25">
      <c r="A15" s="1">
        <v>20.13</v>
      </c>
      <c r="B15" s="1">
        <v>14.27</v>
      </c>
      <c r="C15" s="1">
        <v>13.85</v>
      </c>
      <c r="D15" s="34">
        <v>380</v>
      </c>
      <c r="E15" s="35">
        <v>468.38857392061527</v>
      </c>
      <c r="F15" s="36">
        <v>-88.388573920615272</v>
      </c>
      <c r="G15" s="37">
        <v>-0.78549990111860923</v>
      </c>
      <c r="H15" s="37">
        <v>-0.78231891875185799</v>
      </c>
      <c r="I15" s="3">
        <v>9.3290720272274086E-3</v>
      </c>
      <c r="J15" s="3">
        <v>5.7030083291384204E-2</v>
      </c>
      <c r="K15" s="37">
        <v>-0.19239195905510914</v>
      </c>
      <c r="BL15" s="35">
        <v>-63.165209356876971</v>
      </c>
      <c r="BM15">
        <v>15</v>
      </c>
      <c r="BN15">
        <v>0.27884615384615385</v>
      </c>
      <c r="BO15">
        <v>-0.58627264940264501</v>
      </c>
      <c r="BP15">
        <v>-65.90771242719299</v>
      </c>
      <c r="BQ15">
        <v>6.9908699569450716</v>
      </c>
      <c r="BR15">
        <v>0.33594885666079333</v>
      </c>
      <c r="BS15">
        <v>20.809328022222545</v>
      </c>
      <c r="BT15">
        <v>-24.131243218600495</v>
      </c>
      <c r="BU15">
        <v>-107.68418163578548</v>
      </c>
    </row>
    <row r="16" spans="1:256" x14ac:dyDescent="0.25">
      <c r="A16" s="1">
        <v>20.14</v>
      </c>
      <c r="B16" s="1">
        <v>18.760000000000002</v>
      </c>
      <c r="C16" s="1">
        <v>14.2</v>
      </c>
      <c r="D16" s="34">
        <v>65</v>
      </c>
      <c r="E16" s="35">
        <v>104.87193131811023</v>
      </c>
      <c r="F16" s="36">
        <v>-39.871931318110228</v>
      </c>
      <c r="G16" s="37">
        <v>-0.35133514223709811</v>
      </c>
      <c r="H16" s="37">
        <v>-0.34810401759983078</v>
      </c>
      <c r="I16" s="3">
        <v>1.3140837427401786E-3</v>
      </c>
      <c r="J16" s="3">
        <v>4.0844074845138148E-2</v>
      </c>
      <c r="K16" s="3">
        <v>-7.1833819713350441E-2</v>
      </c>
      <c r="BL16" s="35">
        <v>-60.343046998882073</v>
      </c>
      <c r="BM16">
        <v>16</v>
      </c>
      <c r="BN16">
        <v>0.29807692307692307</v>
      </c>
      <c r="BO16">
        <v>-0.52993954630032036</v>
      </c>
      <c r="BP16">
        <v>-59.574846714999765</v>
      </c>
      <c r="BQ16">
        <v>7.1308921791721271</v>
      </c>
      <c r="BR16">
        <v>0.34667882827378826</v>
      </c>
      <c r="BS16">
        <v>20.569159687884177</v>
      </c>
      <c r="BT16">
        <v>-18.280535556568765</v>
      </c>
      <c r="BU16">
        <v>-100.86915787343077</v>
      </c>
    </row>
    <row r="17" spans="1:73" x14ac:dyDescent="0.25">
      <c r="A17" s="1">
        <v>20.14</v>
      </c>
      <c r="B17" s="1">
        <v>18.77</v>
      </c>
      <c r="C17" s="1">
        <v>13.64</v>
      </c>
      <c r="D17" s="34">
        <v>40</v>
      </c>
      <c r="E17" s="36">
        <v>70.544014835125381</v>
      </c>
      <c r="F17" s="36">
        <v>-30.544014835125381</v>
      </c>
      <c r="G17" s="37">
        <v>-0.26981615260255976</v>
      </c>
      <c r="H17" s="37">
        <v>-0.26719347542850391</v>
      </c>
      <c r="I17" s="3">
        <v>8.7029394017385648E-4</v>
      </c>
      <c r="J17" s="3">
        <v>4.563565278144277E-2</v>
      </c>
      <c r="K17" s="3">
        <v>-5.8427980968477379E-2</v>
      </c>
      <c r="BL17" s="35">
        <v>-45.495388794861469</v>
      </c>
      <c r="BM17">
        <v>17</v>
      </c>
      <c r="BN17">
        <v>0.31730769230769229</v>
      </c>
      <c r="BO17">
        <v>-0.47524075051324494</v>
      </c>
      <c r="BP17">
        <v>-53.42570687959924</v>
      </c>
      <c r="BQ17">
        <v>7.2558406639151469</v>
      </c>
      <c r="BR17">
        <v>0.35634161388442104</v>
      </c>
      <c r="BS17">
        <v>20.362035701697668</v>
      </c>
      <c r="BT17">
        <v>-12.5472144742794</v>
      </c>
      <c r="BU17">
        <v>-94.304199284919079</v>
      </c>
    </row>
    <row r="18" spans="1:73" x14ac:dyDescent="0.25">
      <c r="A18" s="1">
        <v>20.13</v>
      </c>
      <c r="B18" s="1">
        <v>13.87</v>
      </c>
      <c r="C18" s="1">
        <v>14.33</v>
      </c>
      <c r="D18" s="34">
        <v>456</v>
      </c>
      <c r="E18" s="35">
        <v>531.35441870725367</v>
      </c>
      <c r="F18" s="36">
        <v>-75.354418707253672</v>
      </c>
      <c r="G18" s="37">
        <v>-0.66750512931736572</v>
      </c>
      <c r="H18" s="37">
        <v>-0.66360250158468437</v>
      </c>
      <c r="I18" s="3">
        <v>5.9754507428385209E-3</v>
      </c>
      <c r="J18" s="3">
        <v>5.0912864708215294E-2</v>
      </c>
      <c r="K18" s="37">
        <v>-0.15369818473226271</v>
      </c>
      <c r="BL18" s="35">
        <v>-39.871931318110228</v>
      </c>
      <c r="BM18">
        <v>18</v>
      </c>
      <c r="BN18">
        <v>0.33653846153846156</v>
      </c>
      <c r="BO18">
        <v>-0.42192888874856549</v>
      </c>
      <c r="BP18">
        <v>-47.432483662169346</v>
      </c>
      <c r="BQ18">
        <v>7.3664824823219606</v>
      </c>
      <c r="BR18">
        <v>0.36496620205924796</v>
      </c>
      <c r="BS18">
        <v>20.18401276819079</v>
      </c>
      <c r="BT18">
        <v>-6.9113872089019281</v>
      </c>
      <c r="BU18">
        <v>-87.953580115436765</v>
      </c>
    </row>
    <row r="19" spans="1:73" x14ac:dyDescent="0.25">
      <c r="A19" s="1">
        <v>20.13</v>
      </c>
      <c r="B19" s="1">
        <v>14.14</v>
      </c>
      <c r="C19" s="1">
        <v>13.14</v>
      </c>
      <c r="D19" s="34">
        <v>176</v>
      </c>
      <c r="E19" s="35">
        <v>437.09195315759666</v>
      </c>
      <c r="F19" s="35">
        <v>-261.09195315759666</v>
      </c>
      <c r="G19" s="36">
        <v>-2.3920345392790932</v>
      </c>
      <c r="H19" s="36">
        <v>-2.5220766477141754</v>
      </c>
      <c r="I19" s="37">
        <v>0.18176514781519659</v>
      </c>
      <c r="J19" s="37">
        <v>0.11274197739630598</v>
      </c>
      <c r="K19" s="37">
        <v>-0.89903404344313809</v>
      </c>
      <c r="BL19" s="35">
        <v>-36.886510139574739</v>
      </c>
      <c r="BM19">
        <v>19</v>
      </c>
      <c r="BN19">
        <v>0.35576923076923078</v>
      </c>
      <c r="BO19">
        <v>-0.36979067802381937</v>
      </c>
      <c r="BP19">
        <v>-41.571200175014447</v>
      </c>
      <c r="BQ19">
        <v>7.4634539281537355</v>
      </c>
      <c r="BR19">
        <v>0.37257716584659895</v>
      </c>
      <c r="BS19">
        <v>20.03196817280708</v>
      </c>
      <c r="BT19">
        <v>-1.3553459838036019</v>
      </c>
      <c r="BU19">
        <v>-81.787054366225291</v>
      </c>
    </row>
    <row r="20" spans="1:73" x14ac:dyDescent="0.25">
      <c r="A20" s="1">
        <v>20.13</v>
      </c>
      <c r="B20" s="1">
        <v>18.760000000000002</v>
      </c>
      <c r="C20" s="1">
        <v>13.81</v>
      </c>
      <c r="D20" s="34">
        <v>61</v>
      </c>
      <c r="E20" s="36">
        <v>81.245075502700729</v>
      </c>
      <c r="F20" s="36">
        <v>-20.245075502700729</v>
      </c>
      <c r="G20" s="37">
        <v>-0.17845002164823939</v>
      </c>
      <c r="H20" s="37">
        <v>-0.17663998697273256</v>
      </c>
      <c r="I20" s="3">
        <v>3.4447377139382813E-4</v>
      </c>
      <c r="J20" s="3">
        <v>4.1474999180281538E-2</v>
      </c>
      <c r="K20" s="3">
        <v>-3.6743497630663542E-2</v>
      </c>
      <c r="BL20" s="35">
        <v>-34.325222900193921</v>
      </c>
      <c r="BM20">
        <v>20</v>
      </c>
      <c r="BN20">
        <v>0.375</v>
      </c>
      <c r="BO20">
        <v>-0.3186393639643752</v>
      </c>
      <c r="BP20">
        <v>-35.820861828620139</v>
      </c>
      <c r="BQ20">
        <v>7.5472819522047727</v>
      </c>
      <c r="BR20">
        <v>0.37919524230709561</v>
      </c>
      <c r="BS20">
        <v>19.903419426587952</v>
      </c>
      <c r="BT20">
        <v>4.1369199859867365</v>
      </c>
      <c r="BU20">
        <v>-75.778643643227014</v>
      </c>
    </row>
    <row r="21" spans="1:73" x14ac:dyDescent="0.25">
      <c r="A21" s="1">
        <v>20.13</v>
      </c>
      <c r="B21" s="1">
        <v>18.72</v>
      </c>
      <c r="C21" s="1">
        <v>15.19</v>
      </c>
      <c r="D21" s="34">
        <v>91</v>
      </c>
      <c r="E21" s="35">
        <v>167.15483903965151</v>
      </c>
      <c r="F21" s="36">
        <v>-76.154839039651506</v>
      </c>
      <c r="G21" s="37">
        <v>-0.68902450173759622</v>
      </c>
      <c r="H21" s="37">
        <v>-0.68520640105516994</v>
      </c>
      <c r="I21" s="3">
        <v>1.1773842850011342E-2</v>
      </c>
      <c r="J21" s="3">
        <v>9.0246927624953011E-2</v>
      </c>
      <c r="K21" s="37">
        <v>-0.21581213380052472</v>
      </c>
      <c r="BL21" s="35">
        <v>-30.544014835125381</v>
      </c>
      <c r="BM21">
        <v>21</v>
      </c>
      <c r="BN21">
        <v>0.39423076923076922</v>
      </c>
      <c r="BO21">
        <v>-0.26830892291621306</v>
      </c>
      <c r="BP21">
        <v>-30.16280454364313</v>
      </c>
      <c r="BQ21">
        <v>7.6184004323456067</v>
      </c>
      <c r="BR21">
        <v>0.38483778456953666</v>
      </c>
      <c r="BS21">
        <v>19.796394059557404</v>
      </c>
      <c r="BT21">
        <v>9.580114881101121</v>
      </c>
      <c r="BU21">
        <v>-69.905723968387377</v>
      </c>
    </row>
    <row r="22" spans="1:73" x14ac:dyDescent="0.25">
      <c r="A22" s="1">
        <v>20.13</v>
      </c>
      <c r="B22" s="1">
        <v>18.760000000000002</v>
      </c>
      <c r="C22" s="1">
        <v>13.13</v>
      </c>
      <c r="D22" s="34">
        <v>59</v>
      </c>
      <c r="E22" s="36">
        <v>40.60171081829003</v>
      </c>
      <c r="F22" s="36">
        <v>18.39828918170997</v>
      </c>
      <c r="G22" s="37">
        <v>0.1647007197415328</v>
      </c>
      <c r="H22" s="37">
        <v>0.16302212835490659</v>
      </c>
      <c r="I22" s="3">
        <v>5.158368752644308E-4</v>
      </c>
      <c r="J22" s="3">
        <v>7.0687581496981067E-2</v>
      </c>
      <c r="K22" s="3">
        <v>4.4961133334605718E-2</v>
      </c>
      <c r="BL22" s="35">
        <v>-29.004855787675524</v>
      </c>
      <c r="BM22">
        <v>22</v>
      </c>
      <c r="BN22">
        <v>0.41346153846153844</v>
      </c>
      <c r="BO22">
        <v>-0.21864951704140356</v>
      </c>
      <c r="BP22">
        <v>-24.580183820953163</v>
      </c>
      <c r="BQ22">
        <v>7.677162586668131</v>
      </c>
      <c r="BR22">
        <v>0.38951911510964604</v>
      </c>
      <c r="BS22">
        <v>19.709334635623929</v>
      </c>
      <c r="BT22">
        <v>14.987956517249199</v>
      </c>
      <c r="BU22">
        <v>-64.148324159155521</v>
      </c>
    </row>
    <row r="23" spans="1:73" x14ac:dyDescent="0.25">
      <c r="A23" s="1">
        <v>19.18</v>
      </c>
      <c r="B23" s="1">
        <v>18.760000000000002</v>
      </c>
      <c r="C23" s="1">
        <v>13.63</v>
      </c>
      <c r="D23" s="34">
        <v>83</v>
      </c>
      <c r="E23" s="36">
        <v>40.400914089117578</v>
      </c>
      <c r="F23" s="36">
        <v>42.599085910882422</v>
      </c>
      <c r="G23" s="37">
        <v>0.37613017871689669</v>
      </c>
      <c r="H23" s="37">
        <v>0.37274124339385384</v>
      </c>
      <c r="I23" s="3">
        <v>1.6564581631470813E-3</v>
      </c>
      <c r="J23" s="3">
        <v>4.4738987886759118E-2</v>
      </c>
      <c r="K23" s="3">
        <v>8.0665810289769005E-2</v>
      </c>
      <c r="BL23" s="35">
        <v>-25.877032354575135</v>
      </c>
      <c r="BM23">
        <v>23</v>
      </c>
      <c r="BN23">
        <v>0.43269230769230771</v>
      </c>
      <c r="BO23">
        <v>-0.16952384856926506</v>
      </c>
      <c r="BP23">
        <v>-19.057564893132376</v>
      </c>
      <c r="BQ23">
        <v>7.7238504367831649</v>
      </c>
      <c r="BR23">
        <v>0.39325080074519914</v>
      </c>
      <c r="BS23">
        <v>19.641029140046726</v>
      </c>
      <c r="BT23">
        <v>20.373446440725811</v>
      </c>
      <c r="BU23">
        <v>-58.48857622699056</v>
      </c>
    </row>
    <row r="24" spans="1:73" x14ac:dyDescent="0.25">
      <c r="A24" s="1">
        <v>14.78</v>
      </c>
      <c r="B24" s="1">
        <v>18.739999999999998</v>
      </c>
      <c r="C24" s="1">
        <v>15.19</v>
      </c>
      <c r="D24" s="34">
        <v>41</v>
      </c>
      <c r="E24" s="36">
        <v>-3.9885465692213984</v>
      </c>
      <c r="F24" s="36">
        <v>44.988546569221398</v>
      </c>
      <c r="G24" s="37">
        <v>0.41299519059978151</v>
      </c>
      <c r="H24" s="37">
        <v>0.40939854798154196</v>
      </c>
      <c r="I24" s="3">
        <v>5.6110639714892644E-3</v>
      </c>
      <c r="J24" s="37">
        <v>0.11628588789636488</v>
      </c>
      <c r="K24" s="37">
        <v>0.14850938837299657</v>
      </c>
      <c r="BL24" s="35">
        <v>-23.980688078126946</v>
      </c>
      <c r="BM24">
        <v>24</v>
      </c>
      <c r="BN24">
        <v>0.45192307692307693</v>
      </c>
      <c r="BO24">
        <v>-0.12080416150268274</v>
      </c>
      <c r="BP24">
        <v>-13.580585661714689</v>
      </c>
      <c r="BQ24">
        <v>7.7586819570426639</v>
      </c>
      <c r="BR24">
        <v>0.3960418640874262</v>
      </c>
      <c r="BS24">
        <v>19.590560141717582</v>
      </c>
      <c r="BT24">
        <v>25.749104930193813</v>
      </c>
      <c r="BU24">
        <v>-52.910276253623195</v>
      </c>
    </row>
    <row r="25" spans="1:73" x14ac:dyDescent="0.25">
      <c r="A25" s="1">
        <v>16.04</v>
      </c>
      <c r="B25" s="1">
        <v>18.75</v>
      </c>
      <c r="C25" s="1">
        <v>13.89</v>
      </c>
      <c r="D25" s="34">
        <v>47</v>
      </c>
      <c r="E25" s="36">
        <v>-42.642969220019495</v>
      </c>
      <c r="F25" s="36">
        <v>89.642969220019495</v>
      </c>
      <c r="G25" s="37">
        <v>0.81224081866252329</v>
      </c>
      <c r="H25" s="37">
        <v>0.80931650654935905</v>
      </c>
      <c r="I25" s="3">
        <v>1.6889260688448218E-2</v>
      </c>
      <c r="J25" s="3">
        <v>9.288844794287282E-2</v>
      </c>
      <c r="K25" s="37">
        <v>0.25898159577344354</v>
      </c>
      <c r="BL25" s="35">
        <v>-21.52634240037537</v>
      </c>
      <c r="BM25">
        <v>25</v>
      </c>
      <c r="BN25">
        <v>0.47115384615384615</v>
      </c>
      <c r="BO25">
        <v>-7.2369706456502078E-2</v>
      </c>
      <c r="BP25">
        <v>-8.1356716988965392</v>
      </c>
      <c r="BQ25">
        <v>7.7818163563764884</v>
      </c>
      <c r="BR25">
        <v>0.39789894204032861</v>
      </c>
      <c r="BS25">
        <v>19.557268276395092</v>
      </c>
      <c r="BT25">
        <v>31.127182684506991</v>
      </c>
      <c r="BU25">
        <v>-47.398526082300066</v>
      </c>
    </row>
    <row r="26" spans="1:73" x14ac:dyDescent="0.25">
      <c r="A26" s="1">
        <v>20.12</v>
      </c>
      <c r="B26" s="1">
        <v>18.75</v>
      </c>
      <c r="C26" s="1">
        <v>14.28</v>
      </c>
      <c r="D26" s="34">
        <v>84</v>
      </c>
      <c r="E26" s="35">
        <v>109.87703235457514</v>
      </c>
      <c r="F26" s="36">
        <v>-25.877032354575135</v>
      </c>
      <c r="G26" s="37">
        <v>-0.22812003881503673</v>
      </c>
      <c r="H26" s="37">
        <v>-0.22585374329780589</v>
      </c>
      <c r="I26" s="3">
        <v>5.6615991469937418E-4</v>
      </c>
      <c r="J26" s="3">
        <v>4.170346612016862E-2</v>
      </c>
      <c r="K26" s="3">
        <v>-4.711545726463541E-2</v>
      </c>
      <c r="BL26" s="35">
        <v>-20.245075502700729</v>
      </c>
      <c r="BM26">
        <v>26</v>
      </c>
      <c r="BN26">
        <v>0.49038461538461536</v>
      </c>
      <c r="BO26">
        <v>-2.4104528980603043E-2</v>
      </c>
      <c r="BP26">
        <v>-2.7097876148111966</v>
      </c>
      <c r="BQ26">
        <v>7.7933578033658435</v>
      </c>
      <c r="BR26">
        <v>0.39882639885390681</v>
      </c>
      <c r="BS26">
        <v>19.540727057590313</v>
      </c>
      <c r="BT26">
        <v>36.519858886178618</v>
      </c>
      <c r="BU26">
        <v>-41.939434115801014</v>
      </c>
    </row>
    <row r="27" spans="1:73" x14ac:dyDescent="0.25">
      <c r="A27" s="1">
        <v>19.75</v>
      </c>
      <c r="B27" s="1">
        <v>18.75</v>
      </c>
      <c r="C27" s="1">
        <v>15.19</v>
      </c>
      <c r="D27" s="34">
        <v>85</v>
      </c>
      <c r="E27" s="35">
        <v>152.54985874156785</v>
      </c>
      <c r="F27" s="36">
        <v>-67.549858741567846</v>
      </c>
      <c r="G27" s="37">
        <v>-0.60860720676760516</v>
      </c>
      <c r="H27" s="37">
        <v>-0.60457135338807511</v>
      </c>
      <c r="I27" s="3">
        <v>8.3342799050797577E-3</v>
      </c>
      <c r="J27" s="3">
        <v>8.2570792741508803E-2</v>
      </c>
      <c r="K27" s="37">
        <v>-0.18137378283412112</v>
      </c>
      <c r="BL27" s="35">
        <v>-19.757949196185564</v>
      </c>
      <c r="BM27">
        <v>27</v>
      </c>
      <c r="BN27">
        <v>0.50961538461538458</v>
      </c>
      <c r="BO27">
        <v>2.4104528980602901E-2</v>
      </c>
      <c r="BP27">
        <v>2.7097876147851765</v>
      </c>
      <c r="BQ27">
        <v>7.7933578033658435</v>
      </c>
      <c r="BR27">
        <v>0.39882639885390681</v>
      </c>
      <c r="BS27">
        <v>19.540727057590313</v>
      </c>
      <c r="BT27">
        <v>41.939434115774993</v>
      </c>
      <c r="BU27">
        <v>-36.519858886204638</v>
      </c>
    </row>
    <row r="28" spans="1:73" x14ac:dyDescent="0.25">
      <c r="A28" s="1">
        <v>19.649999999999999</v>
      </c>
      <c r="B28" s="1">
        <v>18.75</v>
      </c>
      <c r="C28" s="1">
        <v>13.12</v>
      </c>
      <c r="D28" s="34">
        <v>116</v>
      </c>
      <c r="E28" s="36">
        <v>25.659767311694736</v>
      </c>
      <c r="F28" s="36">
        <v>90.340232688305264</v>
      </c>
      <c r="G28" s="37">
        <v>0.80946225888004109</v>
      </c>
      <c r="H28" s="37">
        <v>0.80650956824434794</v>
      </c>
      <c r="I28" s="3">
        <v>1.2782736288073381E-2</v>
      </c>
      <c r="J28" s="3">
        <v>7.2386514481887099E-2</v>
      </c>
      <c r="K28" s="37">
        <v>0.22529669966815416</v>
      </c>
      <c r="BL28" s="35">
        <v>-19.506906097478236</v>
      </c>
      <c r="BM28">
        <v>28</v>
      </c>
      <c r="BN28">
        <v>0.52884615384615385</v>
      </c>
      <c r="BO28">
        <v>7.2369706456502078E-2</v>
      </c>
      <c r="BP28">
        <v>8.1356716988705369</v>
      </c>
      <c r="BQ28">
        <v>7.7818163563764884</v>
      </c>
      <c r="BR28">
        <v>0.39789894204032861</v>
      </c>
      <c r="BS28">
        <v>19.557268276395092</v>
      </c>
      <c r="BT28">
        <v>47.398526082274067</v>
      </c>
      <c r="BU28">
        <v>-31.12718268453299</v>
      </c>
    </row>
    <row r="29" spans="1:73" x14ac:dyDescent="0.25">
      <c r="A29" s="1">
        <v>19.690000000000001</v>
      </c>
      <c r="B29" s="1">
        <v>13.79</v>
      </c>
      <c r="C29" s="1">
        <v>13.78</v>
      </c>
      <c r="D29" s="34">
        <v>544</v>
      </c>
      <c r="E29" s="35">
        <v>491.40199707826309</v>
      </c>
      <c r="F29" s="36">
        <v>52.598002921736907</v>
      </c>
      <c r="G29" s="37">
        <v>0.47137721197517618</v>
      </c>
      <c r="H29" s="37">
        <v>0.46752455149245464</v>
      </c>
      <c r="I29" s="3">
        <v>4.3579372154608264E-3</v>
      </c>
      <c r="J29" s="3">
        <v>7.2744973485961206E-2</v>
      </c>
      <c r="K29" s="37">
        <v>0.13095024614463754</v>
      </c>
      <c r="BL29" s="35">
        <v>-17.624453828071069</v>
      </c>
      <c r="BM29">
        <v>29</v>
      </c>
      <c r="BN29">
        <v>0.54807692307692313</v>
      </c>
      <c r="BO29">
        <v>0.12080416150268287</v>
      </c>
      <c r="BP29">
        <v>13.580585661688703</v>
      </c>
      <c r="BQ29">
        <v>7.7586819570426631</v>
      </c>
      <c r="BR29">
        <v>0.3960418640874262</v>
      </c>
      <c r="BS29">
        <v>19.590560141717582</v>
      </c>
      <c r="BT29">
        <v>52.910276253597203</v>
      </c>
      <c r="BU29">
        <v>-25.749104930219801</v>
      </c>
    </row>
    <row r="30" spans="1:73" x14ac:dyDescent="0.25">
      <c r="A30" s="1">
        <v>20.12</v>
      </c>
      <c r="B30" s="1">
        <v>13.49</v>
      </c>
      <c r="C30" s="1">
        <v>15.19</v>
      </c>
      <c r="D30" s="34">
        <v>890</v>
      </c>
      <c r="E30" s="35">
        <v>615.00222067359471</v>
      </c>
      <c r="F30" s="35">
        <v>274.99777932640529</v>
      </c>
      <c r="G30" s="36">
        <v>2.4661824766369675</v>
      </c>
      <c r="H30" s="36">
        <v>2.6114045111293778</v>
      </c>
      <c r="I30" s="37">
        <v>0.12152932418621809</v>
      </c>
      <c r="J30" s="3">
        <v>7.401103384230534E-2</v>
      </c>
      <c r="K30" s="37">
        <v>0.73827723924583688</v>
      </c>
      <c r="BL30" s="35">
        <v>-3.2759442071375133</v>
      </c>
      <c r="BM30">
        <v>30</v>
      </c>
      <c r="BN30">
        <v>0.56730769230769229</v>
      </c>
      <c r="BO30">
        <v>0.16952384856926506</v>
      </c>
      <c r="BP30">
        <v>19.05756489310637</v>
      </c>
      <c r="BQ30">
        <v>7.7238504367831649</v>
      </c>
      <c r="BR30">
        <v>0.39325080074519914</v>
      </c>
      <c r="BS30">
        <v>19.641029140046726</v>
      </c>
      <c r="BT30">
        <v>58.488576226964554</v>
      </c>
      <c r="BU30">
        <v>-20.373446440751817</v>
      </c>
    </row>
    <row r="31" spans="1:73" x14ac:dyDescent="0.25">
      <c r="A31" s="1">
        <v>20.12</v>
      </c>
      <c r="B31" s="1">
        <v>14.89</v>
      </c>
      <c r="C31" s="1">
        <v>15.19</v>
      </c>
      <c r="D31" s="34">
        <v>371</v>
      </c>
      <c r="E31" s="35">
        <v>495.03478255243397</v>
      </c>
      <c r="F31" s="35">
        <v>-124.03478255243397</v>
      </c>
      <c r="G31" s="3">
        <v>-1.102986220087075</v>
      </c>
      <c r="H31" s="3">
        <v>-1.1055363476050162</v>
      </c>
      <c r="I31" s="3">
        <v>1.880552367678992E-2</v>
      </c>
      <c r="J31" s="3">
        <v>5.823041814132579E-2</v>
      </c>
      <c r="K31" s="37">
        <v>-0.27490057649448513</v>
      </c>
      <c r="BL31" s="35">
        <v>8.2232934222065523</v>
      </c>
      <c r="BM31">
        <v>31</v>
      </c>
      <c r="BN31">
        <v>0.58653846153846156</v>
      </c>
      <c r="BO31">
        <v>0.21864951704140356</v>
      </c>
      <c r="BP31">
        <v>24.580183820927157</v>
      </c>
      <c r="BQ31">
        <v>7.677162586668131</v>
      </c>
      <c r="BR31">
        <v>0.38951911510964604</v>
      </c>
      <c r="BS31">
        <v>19.709334635623929</v>
      </c>
      <c r="BT31">
        <v>64.148324159129515</v>
      </c>
      <c r="BU31">
        <v>-14.987956517275205</v>
      </c>
    </row>
    <row r="32" spans="1:73" x14ac:dyDescent="0.25">
      <c r="A32" s="1">
        <v>20.13</v>
      </c>
      <c r="B32" s="1">
        <v>13.94</v>
      </c>
      <c r="C32" s="1">
        <v>15.19</v>
      </c>
      <c r="D32" s="34">
        <v>557</v>
      </c>
      <c r="E32" s="35">
        <v>576.75794919618556</v>
      </c>
      <c r="F32" s="36">
        <v>-19.757949196185564</v>
      </c>
      <c r="G32" s="37">
        <v>-0.17656932507796766</v>
      </c>
      <c r="H32" s="37">
        <v>-0.17477715009300795</v>
      </c>
      <c r="I32" s="3">
        <v>5.6414721877261957E-4</v>
      </c>
      <c r="J32" s="3">
        <v>6.7495216846607531E-2</v>
      </c>
      <c r="K32" s="3">
        <v>-4.7021406753423152E-2</v>
      </c>
      <c r="BL32" s="35">
        <v>12.857987456697742</v>
      </c>
      <c r="BM32">
        <v>32</v>
      </c>
      <c r="BN32">
        <v>0.60576923076923073</v>
      </c>
      <c r="BO32">
        <v>0.26830892291621289</v>
      </c>
      <c r="BP32">
        <v>30.162804543617106</v>
      </c>
      <c r="BQ32">
        <v>7.6184004323456067</v>
      </c>
      <c r="BR32">
        <v>0.38483778456953666</v>
      </c>
      <c r="BS32">
        <v>19.796394059557404</v>
      </c>
      <c r="BT32">
        <v>69.905723968361357</v>
      </c>
      <c r="BU32">
        <v>-9.5801148811271446</v>
      </c>
    </row>
    <row r="33" spans="1:73" x14ac:dyDescent="0.25">
      <c r="A33" s="1">
        <v>20.14</v>
      </c>
      <c r="B33" s="1">
        <v>13.67</v>
      </c>
      <c r="C33" s="1">
        <v>15.19</v>
      </c>
      <c r="D33" s="34">
        <v>775</v>
      </c>
      <c r="E33" s="35">
        <v>600.21121732394477</v>
      </c>
      <c r="F33" s="35">
        <v>174.78878267605523</v>
      </c>
      <c r="G33" s="36">
        <v>1.5653561704515115</v>
      </c>
      <c r="H33" s="36">
        <v>1.590082025991695</v>
      </c>
      <c r="I33" s="3">
        <v>4.7147270449823336E-2</v>
      </c>
      <c r="J33" s="3">
        <v>7.1464249403806246E-2</v>
      </c>
      <c r="K33" s="37">
        <v>0.4411280071119047</v>
      </c>
      <c r="BL33" s="35">
        <v>16.929548205362266</v>
      </c>
      <c r="BM33">
        <v>33</v>
      </c>
      <c r="BN33">
        <v>0.625</v>
      </c>
      <c r="BO33">
        <v>0.3186393639643752</v>
      </c>
      <c r="BP33">
        <v>35.820861828594133</v>
      </c>
      <c r="BQ33">
        <v>7.5472819522047727</v>
      </c>
      <c r="BR33">
        <v>0.37919524230709561</v>
      </c>
      <c r="BS33">
        <v>19.903419426587952</v>
      </c>
      <c r="BT33">
        <v>75.778643643201008</v>
      </c>
      <c r="BU33">
        <v>-4.1369199860127424</v>
      </c>
    </row>
    <row r="34" spans="1:73" x14ac:dyDescent="0.25">
      <c r="A34" s="1">
        <v>15.14</v>
      </c>
      <c r="B34" s="1">
        <v>14.43</v>
      </c>
      <c r="C34" s="1">
        <v>15.19</v>
      </c>
      <c r="D34" s="34">
        <v>236</v>
      </c>
      <c r="E34" s="35">
        <v>376.74064871905375</v>
      </c>
      <c r="F34" s="35">
        <v>-140.74064871905375</v>
      </c>
      <c r="G34" s="36">
        <v>-1.2900629900683587</v>
      </c>
      <c r="H34" s="36">
        <v>-1.2992771637499105</v>
      </c>
      <c r="I34" s="3">
        <v>5.3338302289058011E-2</v>
      </c>
      <c r="J34" s="37">
        <v>0.11362985835246882</v>
      </c>
      <c r="K34" s="37">
        <v>-0.4652008279309065</v>
      </c>
      <c r="BL34" s="35">
        <v>18.39828918170997</v>
      </c>
      <c r="BM34">
        <v>34</v>
      </c>
      <c r="BN34">
        <v>0.64423076923076927</v>
      </c>
      <c r="BO34">
        <v>0.3697906780238196</v>
      </c>
      <c r="BP34">
        <v>41.571200174988462</v>
      </c>
      <c r="BQ34">
        <v>7.4634539281537355</v>
      </c>
      <c r="BR34">
        <v>0.37257716584659895</v>
      </c>
      <c r="BS34">
        <v>20.03196817280708</v>
      </c>
      <c r="BT34">
        <v>81.7870543661993</v>
      </c>
      <c r="BU34">
        <v>1.3553459837776174</v>
      </c>
    </row>
    <row r="35" spans="1:73" x14ac:dyDescent="0.25">
      <c r="A35" s="1">
        <v>14.33</v>
      </c>
      <c r="B35" s="1">
        <v>18.75</v>
      </c>
      <c r="C35" s="1">
        <v>15.19</v>
      </c>
      <c r="D35" s="34">
        <v>43</v>
      </c>
      <c r="E35" s="36">
        <v>-19.096541753464862</v>
      </c>
      <c r="F35" s="36">
        <v>62.096541753464862</v>
      </c>
      <c r="G35" s="37">
        <v>0.57538879325008474</v>
      </c>
      <c r="H35" s="37">
        <v>0.57133737672618845</v>
      </c>
      <c r="I35" s="3">
        <v>1.2654902575115095E-2</v>
      </c>
      <c r="J35" s="37">
        <v>0.13261904113913175</v>
      </c>
      <c r="K35" s="37">
        <v>0.22340384122622842</v>
      </c>
      <c r="BL35" s="35">
        <v>20.148666708759606</v>
      </c>
      <c r="BM35">
        <v>35</v>
      </c>
      <c r="BN35">
        <v>0.66346153846153844</v>
      </c>
      <c r="BO35">
        <v>0.42192888874856549</v>
      </c>
      <c r="BP35">
        <v>47.432483662143341</v>
      </c>
      <c r="BQ35">
        <v>7.3664824823219606</v>
      </c>
      <c r="BR35">
        <v>0.36496620205924796</v>
      </c>
      <c r="BS35">
        <v>20.18401276819079</v>
      </c>
      <c r="BT35">
        <v>87.953580115410759</v>
      </c>
      <c r="BU35">
        <v>6.9113872088759223</v>
      </c>
    </row>
    <row r="36" spans="1:73" x14ac:dyDescent="0.25">
      <c r="A36" s="1">
        <v>16.239999999999998</v>
      </c>
      <c r="B36" s="1">
        <v>18.22</v>
      </c>
      <c r="C36" s="1">
        <v>13.14</v>
      </c>
      <c r="D36" s="34">
        <v>63</v>
      </c>
      <c r="E36" s="36">
        <v>-35.720149732762479</v>
      </c>
      <c r="F36" s="36">
        <v>98.720149732762479</v>
      </c>
      <c r="G36" s="37">
        <v>0.92386550736223105</v>
      </c>
      <c r="H36" s="37">
        <v>0.92242927924660467</v>
      </c>
      <c r="I36" s="3">
        <v>3.7555625018085959E-2</v>
      </c>
      <c r="J36" s="37">
        <v>0.14966127392202511</v>
      </c>
      <c r="K36" s="37">
        <v>0.38698293969726594</v>
      </c>
      <c r="BL36" s="35">
        <v>24.653534008091015</v>
      </c>
      <c r="BM36">
        <v>36</v>
      </c>
      <c r="BN36">
        <v>0.68269230769230771</v>
      </c>
      <c r="BO36">
        <v>0.47524075051324494</v>
      </c>
      <c r="BP36">
        <v>53.425706879573234</v>
      </c>
      <c r="BQ36">
        <v>7.2558406639151469</v>
      </c>
      <c r="BR36">
        <v>0.35634161388442104</v>
      </c>
      <c r="BS36">
        <v>20.362035701697668</v>
      </c>
      <c r="BT36">
        <v>94.304199284893073</v>
      </c>
      <c r="BU36">
        <v>12.547214474253394</v>
      </c>
    </row>
    <row r="37" spans="1:73" x14ac:dyDescent="0.25">
      <c r="A37" s="1">
        <v>19.93</v>
      </c>
      <c r="B37" s="1">
        <v>14.06</v>
      </c>
      <c r="C37" s="1">
        <v>13.45</v>
      </c>
      <c r="D37" s="34">
        <v>469</v>
      </c>
      <c r="E37" s="35">
        <v>456.14201254330226</v>
      </c>
      <c r="F37" s="36">
        <v>12.857987456697742</v>
      </c>
      <c r="G37" s="37">
        <v>0.11618163129417244</v>
      </c>
      <c r="H37" s="37">
        <v>0.11498120436328173</v>
      </c>
      <c r="I37" s="3">
        <v>3.2498276500932366E-4</v>
      </c>
      <c r="J37" s="3">
        <v>8.7844442160080916E-2</v>
      </c>
      <c r="K37" s="3">
        <v>3.5682029146010527E-2</v>
      </c>
      <c r="BL37" s="35">
        <v>34.434869194440807</v>
      </c>
      <c r="BM37">
        <v>37</v>
      </c>
      <c r="BN37">
        <v>0.70192307692307687</v>
      </c>
      <c r="BO37">
        <v>0.52993954630032014</v>
      </c>
      <c r="BP37">
        <v>59.574846714973731</v>
      </c>
      <c r="BQ37">
        <v>7.1308921791721271</v>
      </c>
      <c r="BR37">
        <v>0.34667882827378826</v>
      </c>
      <c r="BS37">
        <v>20.569159687884177</v>
      </c>
      <c r="BT37">
        <v>100.86915787340473</v>
      </c>
      <c r="BU37">
        <v>18.280535556542731</v>
      </c>
    </row>
    <row r="38" spans="1:73" x14ac:dyDescent="0.25">
      <c r="A38" s="1">
        <v>21.06</v>
      </c>
      <c r="B38" s="1">
        <v>14.43</v>
      </c>
      <c r="C38" s="1">
        <v>13</v>
      </c>
      <c r="D38" s="34">
        <v>335</v>
      </c>
      <c r="E38" s="35">
        <v>433.32604585975957</v>
      </c>
      <c r="F38" s="36">
        <v>-98.326045859759574</v>
      </c>
      <c r="G38" s="37">
        <v>-0.90287562762086193</v>
      </c>
      <c r="H38" s="37">
        <v>-0.90110568090158971</v>
      </c>
      <c r="I38" s="3">
        <v>2.6940625921454943E-2</v>
      </c>
      <c r="J38" s="37">
        <v>0.11675915849314578</v>
      </c>
      <c r="K38" s="37">
        <v>-0.32762847049726107</v>
      </c>
      <c r="BL38" s="35">
        <v>42.599085910882422</v>
      </c>
      <c r="BM38">
        <v>38</v>
      </c>
      <c r="BN38">
        <v>0.72115384615384615</v>
      </c>
      <c r="BO38">
        <v>0.58627264940264501</v>
      </c>
      <c r="BP38">
        <v>65.907712427166985</v>
      </c>
      <c r="BQ38">
        <v>6.9908699569450716</v>
      </c>
      <c r="BR38">
        <v>0.33594885666079333</v>
      </c>
      <c r="BS38">
        <v>20.809328022222545</v>
      </c>
      <c r="BT38">
        <v>107.68418163575947</v>
      </c>
      <c r="BU38">
        <v>24.13124321857449</v>
      </c>
    </row>
    <row r="39" spans="1:73" x14ac:dyDescent="0.25">
      <c r="A39" s="1">
        <v>21.19</v>
      </c>
      <c r="B39" s="1">
        <v>19.48</v>
      </c>
      <c r="C39" s="1">
        <v>13.6</v>
      </c>
      <c r="D39" s="34">
        <v>75</v>
      </c>
      <c r="E39" s="36">
        <v>40.565130805559193</v>
      </c>
      <c r="F39" s="36">
        <v>34.434869194440807</v>
      </c>
      <c r="G39" s="37">
        <v>0.30821547475098371</v>
      </c>
      <c r="H39" s="37">
        <v>0.30529024816009143</v>
      </c>
      <c r="I39" s="3">
        <v>1.7991660023793917E-3</v>
      </c>
      <c r="J39" s="3">
        <v>7.0421974309853308E-2</v>
      </c>
      <c r="K39" s="3">
        <v>8.4028015281408297E-2</v>
      </c>
      <c r="BL39" s="35">
        <v>44.988546569221398</v>
      </c>
      <c r="BM39">
        <v>39</v>
      </c>
      <c r="BN39">
        <v>0.74038461538461542</v>
      </c>
      <c r="BO39">
        <v>0.64453160610661364</v>
      </c>
      <c r="BP39">
        <v>72.457079123131734</v>
      </c>
      <c r="BQ39">
        <v>6.8348476348739133</v>
      </c>
      <c r="BR39">
        <v>0.3241175472473069</v>
      </c>
      <c r="BS39">
        <v>21.087558180424015</v>
      </c>
      <c r="BT39">
        <v>114.7921186817419</v>
      </c>
      <c r="BU39">
        <v>30.122039564521565</v>
      </c>
    </row>
    <row r="40" spans="1:73" x14ac:dyDescent="0.25">
      <c r="A40" s="1">
        <v>21.23</v>
      </c>
      <c r="B40" s="1">
        <v>15.15</v>
      </c>
      <c r="C40" s="1">
        <v>14.46</v>
      </c>
      <c r="D40" s="34">
        <v>461</v>
      </c>
      <c r="E40" s="35">
        <v>464.27594420713751</v>
      </c>
      <c r="F40" s="36">
        <v>-3.2759442071375133</v>
      </c>
      <c r="G40" s="3">
        <v>-2.8984460336006442E-2</v>
      </c>
      <c r="H40" s="3">
        <v>-2.8681200760991604E-2</v>
      </c>
      <c r="I40" s="3">
        <v>1.0740170684148288E-5</v>
      </c>
      <c r="J40" s="3">
        <v>4.8649809801393634E-2</v>
      </c>
      <c r="K40" s="3">
        <v>-6.4858619135553363E-3</v>
      </c>
      <c r="BL40" s="35">
        <v>52.598002921736907</v>
      </c>
      <c r="BM40">
        <v>40</v>
      </c>
      <c r="BN40">
        <v>0.75961538461538458</v>
      </c>
      <c r="BO40">
        <v>0.70506589290002375</v>
      </c>
      <c r="BP40">
        <v>79.262234318465516</v>
      </c>
      <c r="BQ40">
        <v>6.6617011027252824</v>
      </c>
      <c r="BR40">
        <v>0.31114461033649399</v>
      </c>
      <c r="BS40">
        <v>21.410305309549933</v>
      </c>
      <c r="BT40">
        <v>122.24521577542491</v>
      </c>
      <c r="BU40">
        <v>36.279252861506123</v>
      </c>
    </row>
    <row r="41" spans="1:73" x14ac:dyDescent="0.25">
      <c r="A41" s="1">
        <v>20.12</v>
      </c>
      <c r="B41" s="1">
        <v>13.79</v>
      </c>
      <c r="C41" s="1">
        <v>14.94</v>
      </c>
      <c r="D41" s="34">
        <v>817</v>
      </c>
      <c r="E41" s="35">
        <v>574.35249901785903</v>
      </c>
      <c r="F41" s="35">
        <v>242.64750098214097</v>
      </c>
      <c r="G41" s="36">
        <v>2.1582148480930634</v>
      </c>
      <c r="H41" s="36">
        <v>2.2474424866362286</v>
      </c>
      <c r="I41" s="3">
        <v>7.2525783866084464E-2</v>
      </c>
      <c r="J41" s="3">
        <v>5.8630448651093348E-2</v>
      </c>
      <c r="K41" s="37">
        <v>0.56088021681947464</v>
      </c>
      <c r="BL41" s="35">
        <v>62.096541753464862</v>
      </c>
      <c r="BM41">
        <v>41</v>
      </c>
      <c r="BN41">
        <v>0.77884615384615385</v>
      </c>
      <c r="BO41">
        <v>0.7683021589798118</v>
      </c>
      <c r="BP41">
        <v>86.371141145352027</v>
      </c>
      <c r="BQ41">
        <v>6.4700557126848848</v>
      </c>
      <c r="BR41">
        <v>0.29698232998444835</v>
      </c>
      <c r="BS41">
        <v>21.78599552715373</v>
      </c>
      <c r="BT41">
        <v>130.10835218583924</v>
      </c>
      <c r="BU41">
        <v>42.633930104864824</v>
      </c>
    </row>
    <row r="42" spans="1:73" x14ac:dyDescent="0.25">
      <c r="A42" s="1">
        <v>14.73</v>
      </c>
      <c r="B42" s="1">
        <v>14.31</v>
      </c>
      <c r="C42" s="1">
        <v>15.19</v>
      </c>
      <c r="D42" s="34">
        <v>200</v>
      </c>
      <c r="E42" s="35">
        <v>374.03925017791676</v>
      </c>
      <c r="F42" s="35">
        <v>-174.03925017791676</v>
      </c>
      <c r="G42" s="36">
        <v>-1.6121854169378163</v>
      </c>
      <c r="H42" s="36">
        <v>-1.6403324873347704</v>
      </c>
      <c r="I42" s="3">
        <v>9.891431926077833E-2</v>
      </c>
      <c r="J42" s="37">
        <v>0.13211479782414962</v>
      </c>
      <c r="K42" s="37">
        <v>-0.63999484640650461</v>
      </c>
      <c r="BL42" s="35">
        <v>85.834008241982247</v>
      </c>
      <c r="BM42">
        <v>42</v>
      </c>
      <c r="BN42">
        <v>0.79807692307692313</v>
      </c>
      <c r="BO42">
        <v>0.83477189340677582</v>
      </c>
      <c r="BP42">
        <v>93.843548644127637</v>
      </c>
      <c r="BQ42">
        <v>6.2582122224743006</v>
      </c>
      <c r="BR42">
        <v>0.28157383057435648</v>
      </c>
      <c r="BS42">
        <v>22.225830467656568</v>
      </c>
      <c r="BT42">
        <v>138.46376517278617</v>
      </c>
      <c r="BU42">
        <v>49.223332115469105</v>
      </c>
    </row>
    <row r="43" spans="1:73" x14ac:dyDescent="0.25">
      <c r="A43" s="1">
        <v>14.57</v>
      </c>
      <c r="B43" s="1">
        <v>19.5</v>
      </c>
      <c r="C43" s="1">
        <v>15.19</v>
      </c>
      <c r="D43" s="34">
        <v>32</v>
      </c>
      <c r="E43" s="36">
        <v>-75.764233555809028</v>
      </c>
      <c r="F43" s="35">
        <v>107.76423355580903</v>
      </c>
      <c r="G43" s="3">
        <v>1.0003247187424689</v>
      </c>
      <c r="H43" s="3">
        <v>1.0003316310890726</v>
      </c>
      <c r="I43" s="3">
        <v>3.927649436214832E-2</v>
      </c>
      <c r="J43" s="37">
        <v>0.13569875045605367</v>
      </c>
      <c r="K43" s="37">
        <v>0.39636870296857818</v>
      </c>
      <c r="BL43" s="35">
        <v>89.642969220019495</v>
      </c>
      <c r="BM43">
        <v>43</v>
      </c>
      <c r="BN43">
        <v>0.81730769230769229</v>
      </c>
      <c r="BO43">
        <v>0.90515247502850393</v>
      </c>
      <c r="BP43">
        <v>101.75560652148016</v>
      </c>
      <c r="BQ43">
        <v>6.0240401285924827</v>
      </c>
      <c r="BR43">
        <v>0.26485069291784824</v>
      </c>
      <c r="BS43">
        <v>22.745041979033175</v>
      </c>
      <c r="BT43">
        <v>147.41818365373953</v>
      </c>
      <c r="BU43">
        <v>56.093029389220796</v>
      </c>
    </row>
    <row r="44" spans="1:73" x14ac:dyDescent="0.25">
      <c r="A44" s="1">
        <v>15.94</v>
      </c>
      <c r="B44" s="1">
        <v>13.85</v>
      </c>
      <c r="C44" s="1">
        <v>15.19</v>
      </c>
      <c r="D44" s="34">
        <v>460</v>
      </c>
      <c r="E44" s="35">
        <v>451.77670657779345</v>
      </c>
      <c r="F44" s="36">
        <v>8.2232934222065523</v>
      </c>
      <c r="G44" s="3">
        <v>7.4732245613725851E-2</v>
      </c>
      <c r="H44" s="3">
        <v>7.3953989927955183E-2</v>
      </c>
      <c r="I44" s="3">
        <v>1.521712574627619E-4</v>
      </c>
      <c r="J44" s="3">
        <v>9.8276553591993498E-2</v>
      </c>
      <c r="K44" s="3">
        <v>2.4414615422373977E-2</v>
      </c>
      <c r="BL44" s="35">
        <v>90.340232688305264</v>
      </c>
      <c r="BM44">
        <v>44</v>
      </c>
      <c r="BN44">
        <v>0.83653846153846156</v>
      </c>
      <c r="BO44">
        <v>0.9803303522249297</v>
      </c>
      <c r="BP44">
        <v>110.20696770334041</v>
      </c>
      <c r="BQ44">
        <v>5.7648190494883425</v>
      </c>
      <c r="BR44">
        <v>0.24672958665363881</v>
      </c>
      <c r="BS44">
        <v>23.364928088584069</v>
      </c>
      <c r="BT44">
        <v>157.11401812857838</v>
      </c>
      <c r="BU44">
        <v>63.299917278102448</v>
      </c>
    </row>
    <row r="45" spans="1:73" x14ac:dyDescent="0.25">
      <c r="A45" s="1">
        <v>20.7</v>
      </c>
      <c r="B45" s="1">
        <v>14.23</v>
      </c>
      <c r="C45" s="1">
        <v>13.43</v>
      </c>
      <c r="D45" s="34">
        <v>751</v>
      </c>
      <c r="E45" s="35">
        <v>464.76433457357518</v>
      </c>
      <c r="F45" s="35">
        <v>286.23566542642482</v>
      </c>
      <c r="G45" s="36">
        <v>2.5805413795268857</v>
      </c>
      <c r="H45" s="36">
        <v>2.7515048689052088</v>
      </c>
      <c r="I45" s="37">
        <v>0.15213061126188238</v>
      </c>
      <c r="J45" s="3">
        <v>8.3729527071650711E-2</v>
      </c>
      <c r="K45" s="37">
        <v>0.83175947910345305</v>
      </c>
      <c r="BL45" s="35">
        <v>98.720149732762479</v>
      </c>
      <c r="BM45">
        <v>45</v>
      </c>
      <c r="BN45">
        <v>0.85576923076923073</v>
      </c>
      <c r="BO45">
        <v>1.0615026297045758</v>
      </c>
      <c r="BP45">
        <v>119.33220853904848</v>
      </c>
      <c r="BQ45">
        <v>5.4769935027239365</v>
      </c>
      <c r="BR45">
        <v>0.22710735366953591</v>
      </c>
      <c r="BS45">
        <v>24.116319503654267</v>
      </c>
      <c r="BT45">
        <v>167.74774017433603</v>
      </c>
      <c r="BU45">
        <v>70.91667690376093</v>
      </c>
    </row>
    <row r="46" spans="1:73" x14ac:dyDescent="0.25">
      <c r="A46" s="1">
        <v>19.57</v>
      </c>
      <c r="B46" s="1">
        <v>19.309999999999999</v>
      </c>
      <c r="C46" s="1">
        <v>14.37</v>
      </c>
      <c r="D46" s="34">
        <v>70</v>
      </c>
      <c r="E46" s="36">
        <v>49.851333291240394</v>
      </c>
      <c r="F46" s="36">
        <v>20.148666708759606</v>
      </c>
      <c r="G46" s="37">
        <v>0.17815588867595497</v>
      </c>
      <c r="H46" s="37">
        <v>0.17634864461147676</v>
      </c>
      <c r="I46" s="3">
        <v>3.9522063635144289E-4</v>
      </c>
      <c r="J46" s="3">
        <v>4.7444880399246714E-2</v>
      </c>
      <c r="K46" s="3">
        <v>3.9356978218199154E-2</v>
      </c>
      <c r="BL46" s="35">
        <v>107.76423355580903</v>
      </c>
      <c r="BM46">
        <v>46</v>
      </c>
      <c r="BN46">
        <v>0.875</v>
      </c>
      <c r="BO46">
        <v>1.1503493803760083</v>
      </c>
      <c r="BP46">
        <v>129.32019979074428</v>
      </c>
      <c r="BQ46">
        <v>5.1557751054038503</v>
      </c>
      <c r="BR46">
        <v>0.20585353017164357</v>
      </c>
      <c r="BS46">
        <v>25.045842551764316</v>
      </c>
      <c r="BT46">
        <v>179.60182681155206</v>
      </c>
      <c r="BU46">
        <v>79.038572769936508</v>
      </c>
    </row>
    <row r="47" spans="1:73" x14ac:dyDescent="0.25">
      <c r="A47" s="1">
        <v>19.600000000000001</v>
      </c>
      <c r="B47" s="1">
        <v>19.29</v>
      </c>
      <c r="C47" s="1">
        <v>15.19</v>
      </c>
      <c r="D47" s="34">
        <v>80</v>
      </c>
      <c r="E47" s="35">
        <v>101.52634240037537</v>
      </c>
      <c r="F47" s="36">
        <v>-21.52634240037537</v>
      </c>
      <c r="G47" s="37">
        <v>-0.19502020803848763</v>
      </c>
      <c r="H47" s="37">
        <v>-0.19305455405293306</v>
      </c>
      <c r="I47" s="3">
        <v>9.7078658067999515E-4</v>
      </c>
      <c r="J47" s="3">
        <v>9.264108553236694E-2</v>
      </c>
      <c r="K47" s="3">
        <v>-6.1686810156146119E-2</v>
      </c>
      <c r="BL47" s="35">
        <v>144.46629561453062</v>
      </c>
      <c r="BM47">
        <v>47</v>
      </c>
      <c r="BN47">
        <v>0.89423076923076927</v>
      </c>
      <c r="BO47">
        <v>1.2493462419631005</v>
      </c>
      <c r="BP47">
        <v>140.4492481803006</v>
      </c>
      <c r="BQ47">
        <v>4.7944567991806242</v>
      </c>
      <c r="BR47">
        <v>0.18279836771365385</v>
      </c>
      <c r="BS47">
        <v>26.228116033787263</v>
      </c>
      <c r="BT47">
        <v>193.10438825569244</v>
      </c>
      <c r="BU47">
        <v>87.794108104908759</v>
      </c>
    </row>
    <row r="48" spans="1:73" x14ac:dyDescent="0.25">
      <c r="A48" s="1">
        <v>19.940000000000001</v>
      </c>
      <c r="B48" s="1">
        <v>13.76</v>
      </c>
      <c r="C48" s="1">
        <v>15.19</v>
      </c>
      <c r="D48" s="34">
        <v>523</v>
      </c>
      <c r="E48" s="35">
        <v>586.16520935687697</v>
      </c>
      <c r="F48" s="36">
        <v>-63.165209356876971</v>
      </c>
      <c r="G48" s="37">
        <v>-0.56441161739507795</v>
      </c>
      <c r="H48" s="37">
        <v>-0.56036395787089766</v>
      </c>
      <c r="I48" s="3">
        <v>5.7426147306375601E-3</v>
      </c>
      <c r="J48" s="3">
        <v>6.7257330795897186E-2</v>
      </c>
      <c r="K48" s="37">
        <v>-0.150473175338774</v>
      </c>
      <c r="BL48" s="35">
        <v>174.78878267605523</v>
      </c>
      <c r="BM48">
        <v>48</v>
      </c>
      <c r="BN48">
        <v>0.91346153846153844</v>
      </c>
      <c r="BO48">
        <v>1.3623833894180193</v>
      </c>
      <c r="BP48">
        <v>153.15668015011596</v>
      </c>
      <c r="BQ48">
        <v>4.3831330134963888</v>
      </c>
      <c r="BR48">
        <v>0.15771230138371159</v>
      </c>
      <c r="BS48">
        <v>27.791953925219151</v>
      </c>
      <c r="BT48">
        <v>208.9513557957514</v>
      </c>
      <c r="BU48">
        <v>97.362004504480524</v>
      </c>
    </row>
    <row r="49" spans="1:73" x14ac:dyDescent="0.25">
      <c r="A49" s="1">
        <v>21.28</v>
      </c>
      <c r="B49" s="1">
        <v>13.45</v>
      </c>
      <c r="C49" s="1">
        <v>15.19</v>
      </c>
      <c r="D49" s="34">
        <v>741</v>
      </c>
      <c r="E49" s="35">
        <v>655.16599175801775</v>
      </c>
      <c r="F49" s="36">
        <v>85.834008241982247</v>
      </c>
      <c r="G49" s="37">
        <v>0.78035070202515688</v>
      </c>
      <c r="H49" s="37">
        <v>0.77712445552989429</v>
      </c>
      <c r="I49" s="3">
        <v>1.6722716617907279E-2</v>
      </c>
      <c r="J49" s="3">
        <v>9.8974692302171652E-2</v>
      </c>
      <c r="K49" s="37">
        <v>0.25756340716416781</v>
      </c>
      <c r="BL49" s="35">
        <v>242.64750098214097</v>
      </c>
      <c r="BM49">
        <v>49</v>
      </c>
      <c r="BN49">
        <v>0.93269230769230771</v>
      </c>
      <c r="BO49">
        <v>1.4961468762163628</v>
      </c>
      <c r="BP49">
        <v>168.19412975678753</v>
      </c>
      <c r="BQ49">
        <v>3.9060381439356031</v>
      </c>
      <c r="BR49">
        <v>0.1302673670695528</v>
      </c>
      <c r="BS49">
        <v>29.984778473722262</v>
      </c>
      <c r="BT49">
        <v>228.39108437714796</v>
      </c>
      <c r="BU49">
        <v>107.9971751364271</v>
      </c>
    </row>
    <row r="50" spans="1:73" x14ac:dyDescent="0.25">
      <c r="A50" s="1">
        <v>14.56</v>
      </c>
      <c r="B50" s="1">
        <v>15.13</v>
      </c>
      <c r="C50" s="1">
        <v>15.19</v>
      </c>
      <c r="D50" s="34">
        <v>130</v>
      </c>
      <c r="E50" s="35">
        <v>298.38886466084978</v>
      </c>
      <c r="F50" s="35">
        <v>-168.38886466084978</v>
      </c>
      <c r="G50" s="36">
        <v>-1.5538881309499619</v>
      </c>
      <c r="H50" s="36">
        <v>-1.5778134087950868</v>
      </c>
      <c r="I50" s="3">
        <v>8.6588847479803152E-2</v>
      </c>
      <c r="J50" s="37">
        <v>0.12544909815323238</v>
      </c>
      <c r="K50" s="37">
        <v>-0.59758112054998347</v>
      </c>
      <c r="BL50" s="35">
        <v>244.07888120639586</v>
      </c>
      <c r="BM50">
        <v>50</v>
      </c>
      <c r="BN50">
        <v>0.95192307692307687</v>
      </c>
      <c r="BO50">
        <v>1.6637927858850732</v>
      </c>
      <c r="BP50">
        <v>187.04058015029707</v>
      </c>
      <c r="BQ50">
        <v>3.3350641527327824</v>
      </c>
      <c r="BR50">
        <v>9.9954344685988364E-2</v>
      </c>
      <c r="BS50">
        <v>33.365874822250653</v>
      </c>
      <c r="BT50">
        <v>254.02536892583723</v>
      </c>
      <c r="BU50">
        <v>120.05579137475692</v>
      </c>
    </row>
    <row r="51" spans="1:73" x14ac:dyDescent="0.25">
      <c r="A51" s="1">
        <v>14.39</v>
      </c>
      <c r="B51" s="1">
        <v>19.43</v>
      </c>
      <c r="C51" s="1">
        <v>15.19</v>
      </c>
      <c r="D51" s="34">
        <v>69</v>
      </c>
      <c r="E51" s="36">
        <v>-75.466295614530623</v>
      </c>
      <c r="F51" s="35">
        <v>144.46629561453062</v>
      </c>
      <c r="G51" s="36">
        <v>1.3449978434504128</v>
      </c>
      <c r="H51" s="36">
        <v>1.3567253038829172</v>
      </c>
      <c r="I51" s="3">
        <v>7.4120417636275707E-2</v>
      </c>
      <c r="J51" s="37">
        <v>0.14081289390546492</v>
      </c>
      <c r="K51" s="37">
        <v>0.54924898306612546</v>
      </c>
      <c r="BL51" s="35">
        <v>274.99777932640529</v>
      </c>
      <c r="BM51">
        <v>51</v>
      </c>
      <c r="BN51">
        <v>0.97115384615384615</v>
      </c>
      <c r="BO51">
        <v>1.8980286526220012</v>
      </c>
      <c r="BP51">
        <v>213.37295325478777</v>
      </c>
      <c r="BQ51">
        <v>2.6092933481868061</v>
      </c>
      <c r="BR51">
        <v>6.5861915614839811E-2</v>
      </c>
      <c r="BS51">
        <v>39.617635227100621</v>
      </c>
      <c r="BT51">
        <v>292.90867475500789</v>
      </c>
      <c r="BU51">
        <v>133.83723175456765</v>
      </c>
    </row>
    <row r="52" spans="1:73" x14ac:dyDescent="0.25">
      <c r="A52" s="1">
        <v>16.809999999999999</v>
      </c>
      <c r="B52" s="1">
        <v>13.26</v>
      </c>
      <c r="C52" s="1">
        <v>15.19</v>
      </c>
      <c r="D52" s="34">
        <v>493</v>
      </c>
      <c r="E52" s="35">
        <v>529.88651013957474</v>
      </c>
      <c r="F52" s="36">
        <v>-36.886510139574739</v>
      </c>
      <c r="G52" s="37">
        <v>-0.33358953418035409</v>
      </c>
      <c r="H52" s="37">
        <v>-0.33047966390308253</v>
      </c>
      <c r="I52" s="3">
        <v>2.7327045171700857E-3</v>
      </c>
      <c r="J52" s="3">
        <v>8.9440864472443718E-2</v>
      </c>
      <c r="K52" s="3">
        <v>-0.10357588585680359</v>
      </c>
      <c r="BL52" s="35">
        <v>286.23566542642482</v>
      </c>
      <c r="BM52">
        <v>52</v>
      </c>
      <c r="BN52">
        <v>0.99038461538461542</v>
      </c>
      <c r="BO52">
        <v>2.3410271376304492</v>
      </c>
      <c r="BP52">
        <v>263.17404287642051</v>
      </c>
      <c r="BQ52">
        <v>1.5213187056057502</v>
      </c>
      <c r="BR52">
        <v>2.5754586202859524E-2</v>
      </c>
      <c r="BS52">
        <v>59.069817453981798</v>
      </c>
      <c r="BT52">
        <v>381.76164971255344</v>
      </c>
      <c r="BU52">
        <v>144.58643604028762</v>
      </c>
    </row>
    <row r="53" spans="1:73" x14ac:dyDescent="0.25">
      <c r="A53" s="1">
        <v>19.86</v>
      </c>
      <c r="B53" s="1">
        <v>13.92</v>
      </c>
      <c r="C53" s="1">
        <v>15.19</v>
      </c>
      <c r="D53" s="34">
        <v>814</v>
      </c>
      <c r="E53" s="35">
        <v>569.92111879360414</v>
      </c>
      <c r="F53" s="35">
        <v>244.07888120639586</v>
      </c>
      <c r="G53" s="36">
        <v>2.1770859518670345</v>
      </c>
      <c r="H53" s="36">
        <v>2.2692364832754541</v>
      </c>
      <c r="I53" s="3">
        <v>8.0929445592990285E-2</v>
      </c>
      <c r="J53" s="3">
        <v>6.3932622001115602E-2</v>
      </c>
      <c r="K53" s="37">
        <v>0.59304474249223826</v>
      </c>
    </row>
    <row r="55" spans="1:73" x14ac:dyDescent="0.25">
      <c r="A55"/>
    </row>
    <row r="1052" spans="66:67" x14ac:dyDescent="0.25">
      <c r="BN1052" s="33" t="s">
        <v>44</v>
      </c>
      <c r="BO1052" s="33" t="s">
        <v>45</v>
      </c>
    </row>
    <row r="1053" spans="66:67" x14ac:dyDescent="0.25">
      <c r="BN1053" s="36">
        <v>-75.764233555809028</v>
      </c>
      <c r="BO1053" s="35">
        <v>107.76423355580903</v>
      </c>
    </row>
    <row r="1054" spans="66:67" x14ac:dyDescent="0.25">
      <c r="BN1054" s="36">
        <v>-75.466295614530623</v>
      </c>
      <c r="BO1054" s="35">
        <v>144.46629561453062</v>
      </c>
    </row>
    <row r="1055" spans="66:67" x14ac:dyDescent="0.25">
      <c r="BN1055" s="36">
        <v>-42.642969220019495</v>
      </c>
      <c r="BO1055" s="36">
        <v>89.642969220019495</v>
      </c>
    </row>
    <row r="1056" spans="66:67" x14ac:dyDescent="0.25">
      <c r="BN1056" s="36">
        <v>-35.720149732762479</v>
      </c>
      <c r="BO1056" s="36">
        <v>98.720149732762479</v>
      </c>
    </row>
    <row r="1057" spans="66:67" x14ac:dyDescent="0.25">
      <c r="BN1057" s="36">
        <v>-19.096541753464862</v>
      </c>
      <c r="BO1057" s="36">
        <v>62.096541753464862</v>
      </c>
    </row>
    <row r="1058" spans="66:67" x14ac:dyDescent="0.25">
      <c r="BN1058" s="36">
        <v>-3.9885465692213984</v>
      </c>
      <c r="BO1058" s="36">
        <v>44.988546569221398</v>
      </c>
    </row>
    <row r="1059" spans="66:67" x14ac:dyDescent="0.25">
      <c r="BN1059" s="36">
        <v>25.659767311694736</v>
      </c>
      <c r="BO1059" s="36">
        <v>90.340232688305264</v>
      </c>
    </row>
    <row r="1060" spans="66:67" x14ac:dyDescent="0.25">
      <c r="BN1060" s="36">
        <v>27.346465991908985</v>
      </c>
      <c r="BO1060" s="36">
        <v>24.653534008091015</v>
      </c>
    </row>
    <row r="1061" spans="66:67" x14ac:dyDescent="0.25">
      <c r="BN1061" s="36">
        <v>40.400914089117578</v>
      </c>
      <c r="BO1061" s="36">
        <v>42.599085910882422</v>
      </c>
    </row>
    <row r="1062" spans="66:67" x14ac:dyDescent="0.25">
      <c r="BN1062" s="36">
        <v>40.565130805559193</v>
      </c>
      <c r="BO1062" s="36">
        <v>34.434869194440807</v>
      </c>
    </row>
    <row r="1063" spans="66:67" x14ac:dyDescent="0.25">
      <c r="BN1063" s="36">
        <v>40.60171081829003</v>
      </c>
      <c r="BO1063" s="36">
        <v>18.39828918170997</v>
      </c>
    </row>
    <row r="1064" spans="66:67" x14ac:dyDescent="0.25">
      <c r="BN1064" s="36">
        <v>47.070451794637734</v>
      </c>
      <c r="BO1064" s="36">
        <v>16.929548205362266</v>
      </c>
    </row>
    <row r="1065" spans="66:67" x14ac:dyDescent="0.25">
      <c r="BN1065" s="36">
        <v>49.851333291240394</v>
      </c>
      <c r="BO1065" s="36">
        <v>20.148666708759606</v>
      </c>
    </row>
    <row r="1066" spans="66:67" x14ac:dyDescent="0.25">
      <c r="BN1066" s="36">
        <v>70.544014835125381</v>
      </c>
      <c r="BO1066" s="36">
        <v>-30.544014835125381</v>
      </c>
    </row>
    <row r="1067" spans="66:67" x14ac:dyDescent="0.25">
      <c r="BN1067" s="36">
        <v>71.624453828071069</v>
      </c>
      <c r="BO1067" s="36">
        <v>-17.624453828071069</v>
      </c>
    </row>
    <row r="1068" spans="66:67" x14ac:dyDescent="0.25">
      <c r="BN1068" s="36">
        <v>81.245075502700729</v>
      </c>
      <c r="BO1068" s="36">
        <v>-20.245075502700729</v>
      </c>
    </row>
    <row r="1069" spans="66:67" x14ac:dyDescent="0.25">
      <c r="BN1069" s="36">
        <v>82.980688078126946</v>
      </c>
      <c r="BO1069" s="36">
        <v>-23.980688078126946</v>
      </c>
    </row>
    <row r="1070" spans="66:67" x14ac:dyDescent="0.25">
      <c r="BN1070" s="36">
        <v>86.004855787675524</v>
      </c>
      <c r="BO1070" s="36">
        <v>-29.004855787675524</v>
      </c>
    </row>
    <row r="1071" spans="66:67" x14ac:dyDescent="0.25">
      <c r="BN1071" s="36">
        <v>89.506906097478236</v>
      </c>
      <c r="BO1071" s="36">
        <v>-19.506906097478236</v>
      </c>
    </row>
    <row r="1072" spans="66:67" x14ac:dyDescent="0.25">
      <c r="BN1072" s="36">
        <v>92.495388794861469</v>
      </c>
      <c r="BO1072" s="36">
        <v>-45.495388794861469</v>
      </c>
    </row>
    <row r="1073" spans="66:67" x14ac:dyDescent="0.25">
      <c r="BN1073" s="35">
        <v>101.52634240037537</v>
      </c>
      <c r="BO1073" s="36">
        <v>-21.52634240037537</v>
      </c>
    </row>
    <row r="1074" spans="66:67" x14ac:dyDescent="0.25">
      <c r="BN1074" s="35">
        <v>104.87193131811023</v>
      </c>
      <c r="BO1074" s="36">
        <v>-39.871931318110228</v>
      </c>
    </row>
    <row r="1075" spans="66:67" x14ac:dyDescent="0.25">
      <c r="BN1075" s="35">
        <v>109.87703235457514</v>
      </c>
      <c r="BO1075" s="36">
        <v>-25.877032354575135</v>
      </c>
    </row>
    <row r="1076" spans="66:67" x14ac:dyDescent="0.25">
      <c r="BN1076" s="35">
        <v>119.32522290019392</v>
      </c>
      <c r="BO1076" s="36">
        <v>-34.325222900193921</v>
      </c>
    </row>
    <row r="1077" spans="66:67" x14ac:dyDescent="0.25">
      <c r="BN1077" s="35">
        <v>123.34304699888207</v>
      </c>
      <c r="BO1077" s="36">
        <v>-60.343046998882073</v>
      </c>
    </row>
    <row r="1078" spans="66:67" x14ac:dyDescent="0.25">
      <c r="BN1078" s="35">
        <v>152.54985874156785</v>
      </c>
      <c r="BO1078" s="36">
        <v>-67.549858741567846</v>
      </c>
    </row>
    <row r="1079" spans="66:67" x14ac:dyDescent="0.25">
      <c r="BN1079" s="35">
        <v>167.15483903965151</v>
      </c>
      <c r="BO1079" s="36">
        <v>-76.154839039651506</v>
      </c>
    </row>
    <row r="1080" spans="66:67" x14ac:dyDescent="0.25">
      <c r="BN1080" s="35">
        <v>168.40284930839323</v>
      </c>
      <c r="BO1080" s="36">
        <v>-70.402849308393229</v>
      </c>
    </row>
    <row r="1081" spans="66:67" x14ac:dyDescent="0.25">
      <c r="BN1081" s="35">
        <v>168.40284930839323</v>
      </c>
      <c r="BO1081" s="36">
        <v>-96.402849308393229</v>
      </c>
    </row>
    <row r="1082" spans="66:67" x14ac:dyDescent="0.25">
      <c r="BN1082" s="35">
        <v>298.38886466084978</v>
      </c>
      <c r="BO1082" s="35">
        <v>-168.38886466084978</v>
      </c>
    </row>
    <row r="1083" spans="66:67" x14ac:dyDescent="0.25">
      <c r="BN1083" s="35">
        <v>374.03925017791676</v>
      </c>
      <c r="BO1083" s="35">
        <v>-174.03925017791676</v>
      </c>
    </row>
    <row r="1084" spans="66:67" x14ac:dyDescent="0.25">
      <c r="BN1084" s="35">
        <v>376.74064871905375</v>
      </c>
      <c r="BO1084" s="35">
        <v>-140.74064871905375</v>
      </c>
    </row>
    <row r="1085" spans="66:67" x14ac:dyDescent="0.25">
      <c r="BN1085" s="35">
        <v>433.32604585975957</v>
      </c>
      <c r="BO1085" s="36">
        <v>-98.326045859759574</v>
      </c>
    </row>
    <row r="1086" spans="66:67" x14ac:dyDescent="0.25">
      <c r="BN1086" s="35">
        <v>437.09195315759666</v>
      </c>
      <c r="BO1086" s="35">
        <v>-261.09195315759666</v>
      </c>
    </row>
    <row r="1087" spans="66:67" x14ac:dyDescent="0.25">
      <c r="BN1087" s="35">
        <v>451.77670657779345</v>
      </c>
      <c r="BO1087" s="36">
        <v>8.2232934222065523</v>
      </c>
    </row>
    <row r="1088" spans="66:67" x14ac:dyDescent="0.25">
      <c r="BN1088" s="35">
        <v>456.14201254330226</v>
      </c>
      <c r="BO1088" s="36">
        <v>12.857987456697742</v>
      </c>
    </row>
    <row r="1089" spans="66:67" x14ac:dyDescent="0.25">
      <c r="BN1089" s="35">
        <v>464.27594420713751</v>
      </c>
      <c r="BO1089" s="36">
        <v>-3.2759442071375133</v>
      </c>
    </row>
    <row r="1090" spans="66:67" x14ac:dyDescent="0.25">
      <c r="BN1090" s="35">
        <v>464.76433457357518</v>
      </c>
      <c r="BO1090" s="35">
        <v>286.23566542642482</v>
      </c>
    </row>
    <row r="1091" spans="66:67" x14ac:dyDescent="0.25">
      <c r="BN1091" s="35">
        <v>468.38857392061527</v>
      </c>
      <c r="BO1091" s="36">
        <v>-88.388573920615272</v>
      </c>
    </row>
    <row r="1092" spans="66:67" x14ac:dyDescent="0.25">
      <c r="BN1092" s="35">
        <v>491.40199707826309</v>
      </c>
      <c r="BO1092" s="36">
        <v>52.598002921736907</v>
      </c>
    </row>
    <row r="1093" spans="66:67" x14ac:dyDescent="0.25">
      <c r="BN1093" s="35">
        <v>495.03478255243397</v>
      </c>
      <c r="BO1093" s="35">
        <v>-124.03478255243397</v>
      </c>
    </row>
    <row r="1094" spans="66:67" x14ac:dyDescent="0.25">
      <c r="BN1094" s="35">
        <v>529.84233485247944</v>
      </c>
      <c r="BO1094" s="35">
        <v>-125.84233485247944</v>
      </c>
    </row>
    <row r="1095" spans="66:67" x14ac:dyDescent="0.25">
      <c r="BN1095" s="35">
        <v>529.88651013957474</v>
      </c>
      <c r="BO1095" s="36">
        <v>-36.886510139574739</v>
      </c>
    </row>
    <row r="1096" spans="66:67" x14ac:dyDescent="0.25">
      <c r="BN1096" s="35">
        <v>531.35441870725367</v>
      </c>
      <c r="BO1096" s="36">
        <v>-75.354418707253672</v>
      </c>
    </row>
    <row r="1097" spans="66:67" x14ac:dyDescent="0.25">
      <c r="BN1097" s="35">
        <v>558.29702320216518</v>
      </c>
      <c r="BO1097" s="35">
        <v>-119.29702320216518</v>
      </c>
    </row>
    <row r="1098" spans="66:67" x14ac:dyDescent="0.25">
      <c r="BN1098" s="35">
        <v>569.92111879360414</v>
      </c>
      <c r="BO1098" s="35">
        <v>244.07888120639586</v>
      </c>
    </row>
    <row r="1099" spans="66:67" x14ac:dyDescent="0.25">
      <c r="BN1099" s="35">
        <v>574.35249901785903</v>
      </c>
      <c r="BO1099" s="35">
        <v>242.64750098214097</v>
      </c>
    </row>
    <row r="1100" spans="66:67" x14ac:dyDescent="0.25">
      <c r="BN1100" s="35">
        <v>576.75794919618556</v>
      </c>
      <c r="BO1100" s="36">
        <v>-19.757949196185564</v>
      </c>
    </row>
    <row r="1101" spans="66:67" x14ac:dyDescent="0.25">
      <c r="BN1101" s="35">
        <v>586.16520935687697</v>
      </c>
      <c r="BO1101" s="36">
        <v>-63.165209356876971</v>
      </c>
    </row>
    <row r="1102" spans="66:67" x14ac:dyDescent="0.25">
      <c r="BN1102" s="35">
        <v>600.21121732394477</v>
      </c>
      <c r="BO1102" s="35">
        <v>174.78878267605523</v>
      </c>
    </row>
    <row r="1103" spans="66:67" x14ac:dyDescent="0.25">
      <c r="BN1103" s="35">
        <v>615.00222067359471</v>
      </c>
      <c r="BO1103" s="35">
        <v>274.99777932640529</v>
      </c>
    </row>
    <row r="1104" spans="66:67" x14ac:dyDescent="0.25">
      <c r="BN1104" s="35">
        <v>655.16599175801775</v>
      </c>
      <c r="BO1104" s="36">
        <v>85.834008241982247</v>
      </c>
    </row>
  </sheetData>
  <sortState ref="BN1053:BO1104">
    <sortCondition ref="BN1053"/>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Data</vt:lpstr>
      <vt:lpstr>Descriptive Stats (1)</vt:lpstr>
      <vt:lpstr>Correlation Matrix (1)</vt:lpstr>
      <vt:lpstr>Scatter  (1)</vt:lpstr>
      <vt:lpstr>Multiple Regression</vt:lpstr>
      <vt:lpstr>Mult Reg Residuals (1)</vt:lpstr>
      <vt:lpstr>Multiple Regression (2)</vt:lpstr>
      <vt:lpstr>Mult Reg Residuals (2)</vt:lpstr>
      <vt:lpstr>chartrngxl</vt:lpstr>
      <vt:lpstr>D12_</vt:lpstr>
      <vt:lpstr>D14_</vt:lpstr>
      <vt:lpstr>D2_</vt:lpstr>
      <vt:lpstr>D3_</vt:lpstr>
      <vt:lpstr>endxlrnge</vt:lpstr>
      <vt:lpstr>highlight1</vt:lpstr>
      <vt:lpstr>pear1</vt:lpstr>
      <vt:lpstr>pearp</vt:lpstr>
      <vt:lpstr>'Multiple Regression'!rngxl</vt:lpstr>
      <vt:lpstr>'Multiple Regression (2)'!rngxl</vt:lpstr>
      <vt:lpstr>rngxl21_</vt:lpstr>
      <vt:lpstr>spear1</vt:lpstr>
      <vt:lpstr>spearp</vt:lpstr>
      <vt:lpstr>xlrngf</vt:lpstr>
      <vt:lpstr>xlrngforbins</vt:lpstr>
      <vt:lpstr>xlrngh1</vt:lpstr>
      <vt:lpstr>xxlrng</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Nau</dc:creator>
  <cp:lastModifiedBy>FacDS - Bob Nau</cp:lastModifiedBy>
  <dcterms:created xsi:type="dcterms:W3CDTF">2015-05-27T17:16:14Z</dcterms:created>
  <dcterms:modified xsi:type="dcterms:W3CDTF">2019-02-22T18:52:58Z</dcterms:modified>
</cp:coreProperties>
</file>